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20642\Desktop\"/>
    </mc:Choice>
  </mc:AlternateContent>
  <workbookProtection workbookAlgorithmName="SHA-512" workbookHashValue="JGGXZYIUQH+uEmENrvzP0q/XJC2M1qZKWuDvRmsB6cAJPjIe7OWiVfpRpImgTmGCb+makVDoBxK9DG8VzFWm0w==" workbookSaltValue="WcTCyNfoFWRDWrvycNdJ5A==" workbookSpinCount="100000" lockStructure="1"/>
  <bookViews>
    <workbookView xWindow="-108" yWindow="-108" windowWidth="23256" windowHeight="12456" tabRatio="886"/>
  </bookViews>
  <sheets>
    <sheet name="実施計画様式" sheetId="19" r:id="rId1"/>
    <sheet name="―" sheetId="6" state="hidden" r:id="rId2"/>
    <sheet name="分岐管理シート" sheetId="25" state="hidden" r:id="rId3"/>
    <sheet name="【チェックリスト】 " sheetId="20" r:id="rId4"/>
    <sheet name="自治体コード" sheetId="7" state="hidden" r:id="rId5"/>
    <sheet name="朱色変色" sheetId="16" state="hidden" r:id="rId6"/>
    <sheet name="変更カウント" sheetId="38" state="hidden" r:id="rId7"/>
    <sheet name="参考資料1_対象分野リスト" sheetId="26" state="hidden" r:id="rId8"/>
  </sheets>
  <definedNames>
    <definedName name="_">#REF!</definedName>
    <definedName name="_xlnm._FilterDatabase" localSheetId="4"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jigyoubunnrui">#REF!</definedName>
    <definedName name="kuuu">#REF!</definedName>
    <definedName name="_xlnm.Print_Area" localSheetId="3">'【チェックリスト】 '!$A$1:$E$58</definedName>
    <definedName name="_xlnm.Print_Area" localSheetId="0">実施計画様式!$A$1:$AL$96</definedName>
    <definedName name="_xlnm.Print_Area" localSheetId="2">分岐管理シート!$A$64:$AY$472</definedName>
    <definedName name="_xlnm.Print_Area" localSheetId="1">―!$A$1:$AT$109</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R6_翌債">―!$W$49:$W$61</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75" i="19" l="1"/>
  <c r="BZ76" i="19"/>
  <c r="BZ77" i="19"/>
  <c r="BZ78" i="19"/>
  <c r="BZ79" i="19"/>
  <c r="BZ80" i="19"/>
  <c r="BZ81" i="19"/>
  <c r="BZ82" i="19"/>
  <c r="BZ83" i="19"/>
  <c r="BZ84" i="19"/>
  <c r="BZ85" i="19"/>
  <c r="BZ86" i="19"/>
  <c r="BZ87" i="19"/>
  <c r="BZ88" i="19"/>
  <c r="BZ89" i="19"/>
  <c r="BZ90" i="19"/>
  <c r="BZ91" i="19"/>
  <c r="BZ92" i="19"/>
  <c r="BZ93" i="19"/>
  <c r="BZ94" i="19"/>
  <c r="BZ95" i="19"/>
  <c r="BZ96" i="19"/>
  <c r="BZ97" i="19"/>
  <c r="BZ98" i="19"/>
  <c r="BZ99" i="19"/>
  <c r="BZ100" i="19"/>
  <c r="BZ101" i="19"/>
  <c r="BZ102" i="19"/>
  <c r="BZ103" i="19"/>
  <c r="BZ104" i="19"/>
  <c r="BZ105" i="19"/>
  <c r="BZ106" i="19"/>
  <c r="BZ107" i="19"/>
  <c r="BZ108" i="19"/>
  <c r="BZ109" i="19"/>
  <c r="BZ110" i="19"/>
  <c r="BZ111" i="19"/>
  <c r="BZ112" i="19"/>
  <c r="BZ113" i="19"/>
  <c r="BZ114" i="19"/>
  <c r="BZ115" i="19"/>
  <c r="BZ116" i="19"/>
  <c r="BZ117" i="19"/>
  <c r="BZ118" i="19"/>
  <c r="BZ119" i="19"/>
  <c r="BZ120" i="19"/>
  <c r="BZ121" i="19"/>
  <c r="BZ122" i="19"/>
  <c r="BZ123" i="19"/>
  <c r="BZ124" i="19"/>
  <c r="BZ125" i="19"/>
  <c r="BZ126" i="19"/>
  <c r="BZ127" i="19"/>
  <c r="BZ128" i="19"/>
  <c r="BZ129" i="19"/>
  <c r="BZ130" i="19"/>
  <c r="BZ131" i="19"/>
  <c r="BZ132" i="19"/>
  <c r="BZ133" i="19"/>
  <c r="BZ134" i="19"/>
  <c r="BZ135" i="19"/>
  <c r="BZ136" i="19"/>
  <c r="BZ137" i="19"/>
  <c r="BZ138" i="19"/>
  <c r="BZ139" i="19"/>
  <c r="BZ140" i="19"/>
  <c r="BZ141" i="19"/>
  <c r="BZ142" i="19"/>
  <c r="BZ143" i="19"/>
  <c r="BZ144" i="19"/>
  <c r="BZ145" i="19"/>
  <c r="BZ146" i="19"/>
  <c r="BZ147" i="19"/>
  <c r="BZ148" i="19"/>
  <c r="BZ149" i="19"/>
  <c r="BZ150" i="19"/>
  <c r="BZ151" i="19"/>
  <c r="BZ152" i="19"/>
  <c r="BZ153" i="19"/>
  <c r="BZ154" i="19"/>
  <c r="BZ155" i="19"/>
  <c r="BZ156" i="19"/>
  <c r="BZ157" i="19"/>
  <c r="BZ158" i="19"/>
  <c r="BZ159" i="19"/>
  <c r="BZ160" i="19"/>
  <c r="BZ161" i="19"/>
  <c r="BZ162" i="19"/>
  <c r="BZ163" i="19"/>
  <c r="BZ164" i="19"/>
  <c r="BZ165" i="19"/>
  <c r="BZ166" i="19"/>
  <c r="BZ167" i="19"/>
  <c r="BZ168" i="19"/>
  <c r="BZ169" i="19"/>
  <c r="BZ170" i="19"/>
  <c r="BZ171" i="19"/>
  <c r="BZ172" i="19"/>
  <c r="BZ173" i="19"/>
  <c r="BZ174" i="19"/>
  <c r="BZ175" i="19"/>
  <c r="BZ176" i="19"/>
  <c r="BZ177" i="19"/>
  <c r="BZ178" i="19"/>
  <c r="BZ179" i="19"/>
  <c r="BZ180" i="19"/>
  <c r="BZ181" i="19"/>
  <c r="BZ182" i="19"/>
  <c r="BZ183" i="19"/>
  <c r="BZ184" i="19"/>
  <c r="BZ185" i="19"/>
  <c r="BZ186" i="19"/>
  <c r="BZ187" i="19"/>
  <c r="BZ188" i="19"/>
  <c r="BZ189" i="19"/>
  <c r="BZ190" i="19"/>
  <c r="BZ191" i="19"/>
  <c r="BZ192" i="19"/>
  <c r="BZ193" i="19"/>
  <c r="BZ194" i="19"/>
  <c r="BZ195" i="19"/>
  <c r="BZ196" i="19"/>
  <c r="BZ197" i="19"/>
  <c r="BZ198" i="19"/>
  <c r="BZ199" i="19"/>
  <c r="BZ200" i="19"/>
  <c r="BZ201" i="19"/>
  <c r="BZ202" i="19"/>
  <c r="BZ203" i="19"/>
  <c r="BZ204" i="19"/>
  <c r="BZ205" i="19"/>
  <c r="BZ206" i="19"/>
  <c r="BZ207" i="19"/>
  <c r="BZ208" i="19"/>
  <c r="BZ209" i="19"/>
  <c r="BZ210" i="19"/>
  <c r="BZ211" i="19"/>
  <c r="BZ212" i="19"/>
  <c r="BZ213" i="19"/>
  <c r="BZ214" i="19"/>
  <c r="BZ215" i="19"/>
  <c r="BZ216" i="19"/>
  <c r="BZ217" i="19"/>
  <c r="BZ218" i="19"/>
  <c r="BZ219" i="19"/>
  <c r="BZ220" i="19"/>
  <c r="BZ221" i="19"/>
  <c r="BZ222" i="19"/>
  <c r="BZ223" i="19"/>
  <c r="BZ224" i="19"/>
  <c r="BZ225" i="19"/>
  <c r="BZ226" i="19"/>
  <c r="BZ227" i="19"/>
  <c r="BZ228" i="19"/>
  <c r="BZ229" i="19"/>
  <c r="BZ230" i="19"/>
  <c r="BZ231" i="19"/>
  <c r="BZ232" i="19"/>
  <c r="BZ233" i="19"/>
  <c r="BZ234" i="19"/>
  <c r="BZ235" i="19"/>
  <c r="BZ236" i="19"/>
  <c r="BZ237" i="19"/>
  <c r="BZ238" i="19"/>
  <c r="BZ239" i="19"/>
  <c r="BZ240" i="19"/>
  <c r="BZ241" i="19"/>
  <c r="BZ242" i="19"/>
  <c r="BZ243" i="19"/>
  <c r="BZ244" i="19"/>
  <c r="BZ245" i="19"/>
  <c r="BZ246" i="19"/>
  <c r="BZ247" i="19"/>
  <c r="BZ248" i="19"/>
  <c r="BZ249" i="19"/>
  <c r="BZ250" i="19"/>
  <c r="BZ251" i="19"/>
  <c r="BZ252" i="19"/>
  <c r="BZ253" i="19"/>
  <c r="BZ254" i="19"/>
  <c r="BZ255" i="19"/>
  <c r="BZ256" i="19"/>
  <c r="BZ257" i="19"/>
  <c r="BZ258" i="19"/>
  <c r="BZ259" i="19"/>
  <c r="BZ260" i="19"/>
  <c r="BZ261" i="19"/>
  <c r="BZ262" i="19"/>
  <c r="BZ263" i="19"/>
  <c r="BZ264" i="19"/>
  <c r="BZ265" i="19"/>
  <c r="BZ266" i="19"/>
  <c r="BZ267" i="19"/>
  <c r="BZ268" i="19"/>
  <c r="BZ269" i="19"/>
  <c r="BZ270" i="19"/>
  <c r="BZ271" i="19"/>
  <c r="BZ272" i="19"/>
  <c r="BZ273" i="19"/>
  <c r="BZ274" i="19"/>
  <c r="BZ275" i="19"/>
  <c r="BZ276" i="19"/>
  <c r="BZ277" i="19"/>
  <c r="BZ278" i="19"/>
  <c r="BZ279" i="19"/>
  <c r="BZ280" i="19"/>
  <c r="BZ281" i="19"/>
  <c r="BZ282" i="19"/>
  <c r="BZ283" i="19"/>
  <c r="BZ284" i="19"/>
  <c r="BZ285" i="19"/>
  <c r="BZ286" i="19"/>
  <c r="BZ287" i="19"/>
  <c r="BZ288" i="19"/>
  <c r="BZ289" i="19"/>
  <c r="BZ290" i="19"/>
  <c r="BZ291" i="19"/>
  <c r="BZ292" i="19"/>
  <c r="BZ293" i="19"/>
  <c r="BZ294" i="19"/>
  <c r="BZ295" i="19"/>
  <c r="BZ296" i="19"/>
  <c r="BZ297" i="19"/>
  <c r="BZ298" i="19"/>
  <c r="BZ299" i="19"/>
  <c r="BZ300" i="19"/>
  <c r="BZ301" i="19"/>
  <c r="BZ302" i="19"/>
  <c r="BZ303" i="19"/>
  <c r="BZ304" i="19"/>
  <c r="BZ305" i="19"/>
  <c r="BZ306" i="19"/>
  <c r="BZ307" i="19"/>
  <c r="BZ308" i="19"/>
  <c r="BZ309" i="19"/>
  <c r="BZ310" i="19"/>
  <c r="BZ311" i="19"/>
  <c r="BZ312" i="19"/>
  <c r="BZ313" i="19"/>
  <c r="BZ314" i="19"/>
  <c r="BZ315" i="19"/>
  <c r="BZ316" i="19"/>
  <c r="BZ317" i="19"/>
  <c r="BZ318" i="19"/>
  <c r="BZ319" i="19"/>
  <c r="BZ320" i="19"/>
  <c r="BZ321" i="19"/>
  <c r="BZ322" i="19"/>
  <c r="BZ323" i="19"/>
  <c r="BZ324" i="19"/>
  <c r="BZ325" i="19"/>
  <c r="BZ326" i="19"/>
  <c r="BZ327" i="19"/>
  <c r="BZ328" i="19"/>
  <c r="BZ329" i="19"/>
  <c r="BZ330" i="19"/>
  <c r="BZ331" i="19"/>
  <c r="BZ332" i="19"/>
  <c r="BZ333" i="19"/>
  <c r="BZ334" i="19"/>
  <c r="BZ335" i="19"/>
  <c r="BZ336" i="19"/>
  <c r="BZ337" i="19"/>
  <c r="BZ338" i="19"/>
  <c r="BZ339" i="19"/>
  <c r="BZ340" i="19"/>
  <c r="BZ341" i="19"/>
  <c r="BZ342" i="19"/>
  <c r="BZ343" i="19"/>
  <c r="BZ344" i="19"/>
  <c r="BZ345" i="19"/>
  <c r="BZ346" i="19"/>
  <c r="BZ347" i="19"/>
  <c r="BZ348" i="19"/>
  <c r="BZ349" i="19"/>
  <c r="BZ350" i="19"/>
  <c r="BZ351" i="19"/>
  <c r="BZ352" i="19"/>
  <c r="BZ353" i="19"/>
  <c r="BZ354" i="19"/>
  <c r="BZ355" i="19"/>
  <c r="BZ356" i="19"/>
  <c r="BZ357" i="19"/>
  <c r="BZ358" i="19"/>
  <c r="BZ359" i="19"/>
  <c r="BZ360" i="19"/>
  <c r="BZ361" i="19"/>
  <c r="BZ362" i="19"/>
  <c r="BZ363" i="19"/>
  <c r="BZ364" i="19"/>
  <c r="BZ365" i="19"/>
  <c r="BZ366" i="19"/>
  <c r="BZ367" i="19"/>
  <c r="BZ368" i="19"/>
  <c r="BZ369" i="19"/>
  <c r="BZ370" i="19"/>
  <c r="BZ371" i="19"/>
  <c r="BZ372" i="19"/>
  <c r="BZ373" i="19"/>
  <c r="BZ374" i="19"/>
  <c r="BZ375" i="19"/>
  <c r="BZ376" i="19"/>
  <c r="BZ377" i="19"/>
  <c r="BZ378" i="19"/>
  <c r="BZ379" i="19"/>
  <c r="BZ380" i="19"/>
  <c r="BZ381" i="19"/>
  <c r="BZ382" i="19"/>
  <c r="BZ383" i="19"/>
  <c r="BZ384" i="19"/>
  <c r="BZ385" i="19"/>
  <c r="BZ386" i="19"/>
  <c r="BZ387" i="19"/>
  <c r="BZ388" i="19"/>
  <c r="BZ389" i="19"/>
  <c r="BZ390" i="19"/>
  <c r="BZ391" i="19"/>
  <c r="BZ392" i="19"/>
  <c r="BZ393" i="19"/>
  <c r="BZ394" i="19"/>
  <c r="BZ395" i="19"/>
  <c r="BZ396" i="19"/>
  <c r="BZ397" i="19"/>
  <c r="BZ398" i="19"/>
  <c r="BZ399" i="19"/>
  <c r="BZ400" i="19"/>
  <c r="BZ401" i="19"/>
  <c r="BZ402" i="19"/>
  <c r="BZ403" i="19"/>
  <c r="BZ404" i="19"/>
  <c r="BZ405" i="19"/>
  <c r="BZ406" i="19"/>
  <c r="BZ407" i="19"/>
  <c r="BZ408" i="19"/>
  <c r="BZ409" i="19"/>
  <c r="BZ410" i="19"/>
  <c r="BZ411" i="19"/>
  <c r="BZ412" i="19"/>
  <c r="BZ413" i="19"/>
  <c r="BZ414" i="19"/>
  <c r="BZ415" i="19"/>
  <c r="BZ416" i="19"/>
  <c r="BZ417" i="19"/>
  <c r="BZ418" i="19"/>
  <c r="BZ419" i="19"/>
  <c r="BZ420" i="19"/>
  <c r="BZ421" i="19"/>
  <c r="BZ422" i="19"/>
  <c r="BZ423" i="19"/>
  <c r="BZ424" i="19"/>
  <c r="BZ425" i="19"/>
  <c r="BZ426" i="19"/>
  <c r="BZ427" i="19"/>
  <c r="BZ428" i="19"/>
  <c r="BZ429" i="19"/>
  <c r="BZ430" i="19"/>
  <c r="BZ431" i="19"/>
  <c r="BZ432" i="19"/>
  <c r="BZ433" i="19"/>
  <c r="BZ434" i="19"/>
  <c r="BZ435" i="19"/>
  <c r="BZ436" i="19"/>
  <c r="BZ437" i="19"/>
  <c r="BZ438" i="19"/>
  <c r="BZ439" i="19"/>
  <c r="BZ440" i="19"/>
  <c r="BZ441" i="19"/>
  <c r="BZ442" i="19"/>
  <c r="BZ443" i="19"/>
  <c r="BZ444" i="19"/>
  <c r="BZ445" i="19"/>
  <c r="BZ446" i="19"/>
  <c r="BZ447" i="19"/>
  <c r="BZ448" i="19"/>
  <c r="BZ449" i="19"/>
  <c r="BZ450" i="19"/>
  <c r="BZ451" i="19"/>
  <c r="BZ452" i="19"/>
  <c r="BZ453" i="19"/>
  <c r="BZ454" i="19"/>
  <c r="BZ455" i="19"/>
  <c r="BZ456" i="19"/>
  <c r="BZ457" i="19"/>
  <c r="BZ458" i="19"/>
  <c r="BZ459" i="19"/>
  <c r="BZ460" i="19"/>
  <c r="BZ461" i="19"/>
  <c r="BZ462" i="19"/>
  <c r="BZ463" i="19"/>
  <c r="BZ464" i="19"/>
  <c r="BZ465" i="19"/>
  <c r="BZ466" i="19"/>
  <c r="BZ467" i="19"/>
  <c r="BZ468" i="19"/>
  <c r="BZ469" i="19"/>
  <c r="BZ470" i="19"/>
  <c r="BZ471" i="19"/>
  <c r="BZ472" i="19"/>
  <c r="BZ73" i="19"/>
  <c r="CG73" i="19"/>
  <c r="CJ74" i="19"/>
  <c r="CJ75" i="19"/>
  <c r="CJ76" i="19"/>
  <c r="CJ77" i="19"/>
  <c r="CJ78" i="19"/>
  <c r="CJ79" i="19"/>
  <c r="CJ80" i="19"/>
  <c r="CJ81" i="19"/>
  <c r="CJ82" i="19"/>
  <c r="CJ83" i="19"/>
  <c r="CJ84" i="19"/>
  <c r="CJ85" i="19"/>
  <c r="CJ86" i="19"/>
  <c r="CJ87" i="19"/>
  <c r="CJ88" i="19"/>
  <c r="CJ89" i="19"/>
  <c r="CJ90" i="19"/>
  <c r="CJ91" i="19"/>
  <c r="CJ92" i="19"/>
  <c r="CJ93" i="19"/>
  <c r="CJ94" i="19"/>
  <c r="CJ95" i="19"/>
  <c r="CJ96" i="19"/>
  <c r="CJ97" i="19"/>
  <c r="CJ98" i="19"/>
  <c r="CJ99" i="19"/>
  <c r="CJ100" i="19"/>
  <c r="CJ101" i="19"/>
  <c r="CJ102" i="19"/>
  <c r="CJ103" i="19"/>
  <c r="CJ104" i="19"/>
  <c r="CJ105" i="19"/>
  <c r="CJ106" i="19"/>
  <c r="CJ107" i="19"/>
  <c r="CJ108" i="19"/>
  <c r="CJ109" i="19"/>
  <c r="CJ110" i="19"/>
  <c r="CJ111" i="19"/>
  <c r="CJ112" i="19"/>
  <c r="CJ113" i="19"/>
  <c r="CJ114" i="19"/>
  <c r="CJ115" i="19"/>
  <c r="CJ116" i="19"/>
  <c r="CJ117" i="19"/>
  <c r="CJ118" i="19"/>
  <c r="CJ119" i="19"/>
  <c r="CJ120" i="19"/>
  <c r="CJ121" i="19"/>
  <c r="CJ122" i="19"/>
  <c r="CJ123" i="19"/>
  <c r="CJ124" i="19"/>
  <c r="CJ125" i="19"/>
  <c r="CJ126" i="19"/>
  <c r="CJ127" i="19"/>
  <c r="CJ128" i="19"/>
  <c r="CJ129" i="19"/>
  <c r="CJ130" i="19"/>
  <c r="CJ131" i="19"/>
  <c r="CJ132" i="19"/>
  <c r="CJ133" i="19"/>
  <c r="CJ134" i="19"/>
  <c r="CJ135" i="19"/>
  <c r="CJ136" i="19"/>
  <c r="CJ137" i="19"/>
  <c r="CJ138" i="19"/>
  <c r="CJ139" i="19"/>
  <c r="CJ140" i="19"/>
  <c r="CJ141" i="19"/>
  <c r="CJ142" i="19"/>
  <c r="CJ143" i="19"/>
  <c r="CJ144" i="19"/>
  <c r="CJ145" i="19"/>
  <c r="CJ146" i="19"/>
  <c r="CJ147" i="19"/>
  <c r="CJ148" i="19"/>
  <c r="CJ149" i="19"/>
  <c r="CJ150" i="19"/>
  <c r="CJ151" i="19"/>
  <c r="CJ152" i="19"/>
  <c r="CJ153" i="19"/>
  <c r="CJ154" i="19"/>
  <c r="CJ155" i="19"/>
  <c r="CJ156" i="19"/>
  <c r="CJ157" i="19"/>
  <c r="CJ158" i="19"/>
  <c r="CJ159" i="19"/>
  <c r="CJ160" i="19"/>
  <c r="CJ161" i="19"/>
  <c r="CJ162" i="19"/>
  <c r="CJ163" i="19"/>
  <c r="CJ164" i="19"/>
  <c r="CJ165" i="19"/>
  <c r="CJ166" i="19"/>
  <c r="CJ167" i="19"/>
  <c r="CJ168" i="19"/>
  <c r="CJ169" i="19"/>
  <c r="CJ170" i="19"/>
  <c r="CJ171" i="19"/>
  <c r="CJ172" i="19"/>
  <c r="CJ173" i="19"/>
  <c r="CJ174" i="19"/>
  <c r="CJ175" i="19"/>
  <c r="CJ176" i="19"/>
  <c r="CJ177" i="19"/>
  <c r="CJ178" i="19"/>
  <c r="CJ179" i="19"/>
  <c r="CJ180" i="19"/>
  <c r="CJ181" i="19"/>
  <c r="CJ182" i="19"/>
  <c r="CJ183" i="19"/>
  <c r="CJ184" i="19"/>
  <c r="CJ185" i="19"/>
  <c r="CJ186" i="19"/>
  <c r="CJ187" i="19"/>
  <c r="CJ188" i="19"/>
  <c r="CJ189" i="19"/>
  <c r="CJ190" i="19"/>
  <c r="CJ191" i="19"/>
  <c r="CJ192" i="19"/>
  <c r="CJ193" i="19"/>
  <c r="CJ194" i="19"/>
  <c r="CJ195" i="19"/>
  <c r="CJ196" i="19"/>
  <c r="CJ197" i="19"/>
  <c r="CJ198" i="19"/>
  <c r="CJ199" i="19"/>
  <c r="CJ200" i="19"/>
  <c r="CJ201" i="19"/>
  <c r="CJ202" i="19"/>
  <c r="CJ203" i="19"/>
  <c r="CJ204" i="19"/>
  <c r="CJ205" i="19"/>
  <c r="CJ206" i="19"/>
  <c r="CJ207" i="19"/>
  <c r="CJ208" i="19"/>
  <c r="CJ209" i="19"/>
  <c r="CJ210" i="19"/>
  <c r="CJ211" i="19"/>
  <c r="CJ212" i="19"/>
  <c r="CJ213" i="19"/>
  <c r="CJ214" i="19"/>
  <c r="CJ215" i="19"/>
  <c r="CJ216" i="19"/>
  <c r="CJ217" i="19"/>
  <c r="CJ218" i="19"/>
  <c r="CJ219" i="19"/>
  <c r="CJ220" i="19"/>
  <c r="CJ221" i="19"/>
  <c r="CJ222" i="19"/>
  <c r="CJ223" i="19"/>
  <c r="CJ224" i="19"/>
  <c r="CJ225" i="19"/>
  <c r="CJ226" i="19"/>
  <c r="CJ227" i="19"/>
  <c r="CJ228" i="19"/>
  <c r="CJ229" i="19"/>
  <c r="CJ230" i="19"/>
  <c r="CJ231" i="19"/>
  <c r="CJ232" i="19"/>
  <c r="CJ233" i="19"/>
  <c r="CJ234" i="19"/>
  <c r="CJ235" i="19"/>
  <c r="CJ236" i="19"/>
  <c r="CJ237" i="19"/>
  <c r="CJ238" i="19"/>
  <c r="CJ239" i="19"/>
  <c r="CJ240" i="19"/>
  <c r="CJ241" i="19"/>
  <c r="CJ242" i="19"/>
  <c r="CJ243" i="19"/>
  <c r="CJ244" i="19"/>
  <c r="CJ245" i="19"/>
  <c r="CJ246" i="19"/>
  <c r="CJ247" i="19"/>
  <c r="CJ248" i="19"/>
  <c r="CJ249" i="19"/>
  <c r="CJ250" i="19"/>
  <c r="CJ251" i="19"/>
  <c r="CJ252" i="19"/>
  <c r="CJ253" i="19"/>
  <c r="CJ254" i="19"/>
  <c r="CJ255" i="19"/>
  <c r="CJ256" i="19"/>
  <c r="CJ257" i="19"/>
  <c r="CJ258" i="19"/>
  <c r="CJ259" i="19"/>
  <c r="CJ260" i="19"/>
  <c r="CJ261" i="19"/>
  <c r="CJ262" i="19"/>
  <c r="CJ263" i="19"/>
  <c r="CJ264" i="19"/>
  <c r="CJ265" i="19"/>
  <c r="CJ266" i="19"/>
  <c r="CJ267" i="19"/>
  <c r="CJ268" i="19"/>
  <c r="CJ269" i="19"/>
  <c r="CJ270" i="19"/>
  <c r="CJ271" i="19"/>
  <c r="CJ272" i="19"/>
  <c r="CJ273" i="19"/>
  <c r="CJ274" i="19"/>
  <c r="CJ275" i="19"/>
  <c r="CJ276" i="19"/>
  <c r="CJ277" i="19"/>
  <c r="CJ278" i="19"/>
  <c r="CJ279" i="19"/>
  <c r="CJ280" i="19"/>
  <c r="CJ281" i="19"/>
  <c r="CJ282" i="19"/>
  <c r="CJ283" i="19"/>
  <c r="CJ284" i="19"/>
  <c r="CJ285" i="19"/>
  <c r="CJ286" i="19"/>
  <c r="CJ287" i="19"/>
  <c r="CJ288" i="19"/>
  <c r="CJ289" i="19"/>
  <c r="CJ290" i="19"/>
  <c r="CJ291" i="19"/>
  <c r="CJ292" i="19"/>
  <c r="CJ293" i="19"/>
  <c r="CJ294" i="19"/>
  <c r="CJ295" i="19"/>
  <c r="CJ296" i="19"/>
  <c r="CJ297" i="19"/>
  <c r="CJ298" i="19"/>
  <c r="CJ299" i="19"/>
  <c r="CJ300" i="19"/>
  <c r="CJ301" i="19"/>
  <c r="CJ302" i="19"/>
  <c r="CJ303" i="19"/>
  <c r="CJ304" i="19"/>
  <c r="CJ305" i="19"/>
  <c r="CJ306" i="19"/>
  <c r="CJ307" i="19"/>
  <c r="CJ308" i="19"/>
  <c r="CJ309" i="19"/>
  <c r="CJ310" i="19"/>
  <c r="CJ311" i="19"/>
  <c r="CJ312" i="19"/>
  <c r="CJ313" i="19"/>
  <c r="CJ314" i="19"/>
  <c r="CJ315" i="19"/>
  <c r="CJ316" i="19"/>
  <c r="CJ317" i="19"/>
  <c r="CJ318" i="19"/>
  <c r="CJ319" i="19"/>
  <c r="CJ320" i="19"/>
  <c r="CJ321" i="19"/>
  <c r="CJ322" i="19"/>
  <c r="CJ323" i="19"/>
  <c r="CJ324" i="19"/>
  <c r="CJ325" i="19"/>
  <c r="CJ326" i="19"/>
  <c r="CJ327" i="19"/>
  <c r="CJ328" i="19"/>
  <c r="CJ329" i="19"/>
  <c r="CJ330" i="19"/>
  <c r="CJ331" i="19"/>
  <c r="CJ332" i="19"/>
  <c r="CJ333" i="19"/>
  <c r="CJ334" i="19"/>
  <c r="CJ335" i="19"/>
  <c r="CJ336" i="19"/>
  <c r="CJ337" i="19"/>
  <c r="CJ338" i="19"/>
  <c r="CJ339" i="19"/>
  <c r="CJ340" i="19"/>
  <c r="CJ341" i="19"/>
  <c r="CJ342" i="19"/>
  <c r="CJ343" i="19"/>
  <c r="CJ344" i="19"/>
  <c r="CJ345" i="19"/>
  <c r="CJ346" i="19"/>
  <c r="CJ347" i="19"/>
  <c r="CJ348" i="19"/>
  <c r="CJ349" i="19"/>
  <c r="CJ350" i="19"/>
  <c r="CJ351" i="19"/>
  <c r="CJ352" i="19"/>
  <c r="CJ353" i="19"/>
  <c r="CJ354" i="19"/>
  <c r="CJ355" i="19"/>
  <c r="CJ356" i="19"/>
  <c r="CJ357" i="19"/>
  <c r="CJ358" i="19"/>
  <c r="CJ359" i="19"/>
  <c r="CJ360" i="19"/>
  <c r="CJ361" i="19"/>
  <c r="CJ362" i="19"/>
  <c r="CJ363" i="19"/>
  <c r="CJ364" i="19"/>
  <c r="CJ365" i="19"/>
  <c r="CJ366" i="19"/>
  <c r="CJ367" i="19"/>
  <c r="CJ368" i="19"/>
  <c r="CJ369" i="19"/>
  <c r="CJ370" i="19"/>
  <c r="CJ371" i="19"/>
  <c r="CJ372" i="19"/>
  <c r="CJ373" i="19"/>
  <c r="CJ374" i="19"/>
  <c r="CJ375" i="19"/>
  <c r="CJ376" i="19"/>
  <c r="CJ377" i="19"/>
  <c r="CJ378" i="19"/>
  <c r="CJ379" i="19"/>
  <c r="CJ380" i="19"/>
  <c r="CJ381" i="19"/>
  <c r="CJ382" i="19"/>
  <c r="CJ383" i="19"/>
  <c r="CJ384" i="19"/>
  <c r="CJ385" i="19"/>
  <c r="CJ386" i="19"/>
  <c r="CJ387" i="19"/>
  <c r="CJ388" i="19"/>
  <c r="CJ389" i="19"/>
  <c r="CJ390" i="19"/>
  <c r="CJ391" i="19"/>
  <c r="CJ392" i="19"/>
  <c r="CJ393" i="19"/>
  <c r="CJ394" i="19"/>
  <c r="CJ395" i="19"/>
  <c r="CJ396" i="19"/>
  <c r="CJ397" i="19"/>
  <c r="CJ398" i="19"/>
  <c r="CJ399" i="19"/>
  <c r="CJ400" i="19"/>
  <c r="CJ401" i="19"/>
  <c r="CJ402" i="19"/>
  <c r="CJ403" i="19"/>
  <c r="CJ404" i="19"/>
  <c r="CJ405" i="19"/>
  <c r="CJ406" i="19"/>
  <c r="CJ407" i="19"/>
  <c r="CJ408" i="19"/>
  <c r="CJ409" i="19"/>
  <c r="CJ410" i="19"/>
  <c r="CJ411" i="19"/>
  <c r="CJ412" i="19"/>
  <c r="CJ413" i="19"/>
  <c r="CJ414" i="19"/>
  <c r="CJ415" i="19"/>
  <c r="CJ416" i="19"/>
  <c r="CJ417" i="19"/>
  <c r="CJ418" i="19"/>
  <c r="CJ419" i="19"/>
  <c r="CJ420" i="19"/>
  <c r="CJ421" i="19"/>
  <c r="CJ422" i="19"/>
  <c r="CJ423" i="19"/>
  <c r="CJ424" i="19"/>
  <c r="CJ425" i="19"/>
  <c r="CJ426" i="19"/>
  <c r="CJ427" i="19"/>
  <c r="CJ428" i="19"/>
  <c r="CJ429" i="19"/>
  <c r="CJ430" i="19"/>
  <c r="CJ431" i="19"/>
  <c r="CJ432" i="19"/>
  <c r="CJ433" i="19"/>
  <c r="CJ434" i="19"/>
  <c r="CJ435" i="19"/>
  <c r="CJ436" i="19"/>
  <c r="CJ437" i="19"/>
  <c r="CJ438" i="19"/>
  <c r="CJ439" i="19"/>
  <c r="CJ440" i="19"/>
  <c r="CJ441" i="19"/>
  <c r="CJ442" i="19"/>
  <c r="CJ443" i="19"/>
  <c r="CJ444" i="19"/>
  <c r="CJ445" i="19"/>
  <c r="CJ446" i="19"/>
  <c r="CJ447" i="19"/>
  <c r="CJ448" i="19"/>
  <c r="CJ449" i="19"/>
  <c r="CJ450" i="19"/>
  <c r="CJ451" i="19"/>
  <c r="CJ452" i="19"/>
  <c r="CJ453" i="19"/>
  <c r="CJ454" i="19"/>
  <c r="CJ455" i="19"/>
  <c r="CJ456" i="19"/>
  <c r="CJ457" i="19"/>
  <c r="CJ458" i="19"/>
  <c r="CJ459" i="19"/>
  <c r="CJ460" i="19"/>
  <c r="CJ461" i="19"/>
  <c r="CJ462" i="19"/>
  <c r="CJ463" i="19"/>
  <c r="CJ464" i="19"/>
  <c r="CJ465" i="19"/>
  <c r="CJ466" i="19"/>
  <c r="CJ467" i="19"/>
  <c r="CJ468" i="19"/>
  <c r="CJ469" i="19"/>
  <c r="CJ470" i="19"/>
  <c r="CJ471" i="19"/>
  <c r="CJ472" i="19"/>
  <c r="CI75" i="19"/>
  <c r="CI76" i="19"/>
  <c r="CI77" i="19"/>
  <c r="CI78" i="19"/>
  <c r="CI80" i="19"/>
  <c r="CI81" i="19"/>
  <c r="CI82" i="19"/>
  <c r="CI83" i="19"/>
  <c r="CI84" i="19"/>
  <c r="CI85" i="19"/>
  <c r="CI86" i="19"/>
  <c r="CI87" i="19"/>
  <c r="CI88" i="19"/>
  <c r="CI89" i="19"/>
  <c r="CI90" i="19"/>
  <c r="CI91" i="19"/>
  <c r="CI92" i="19"/>
  <c r="CI93" i="19"/>
  <c r="CI94" i="19"/>
  <c r="CI95" i="19"/>
  <c r="CI96" i="19"/>
  <c r="CI97" i="19"/>
  <c r="CI98" i="19"/>
  <c r="CI99" i="19"/>
  <c r="CI100" i="19"/>
  <c r="CI101" i="19"/>
  <c r="CI102" i="19"/>
  <c r="CI103" i="19"/>
  <c r="CI104" i="19"/>
  <c r="CI105" i="19"/>
  <c r="CI106" i="19"/>
  <c r="CI107" i="19"/>
  <c r="CI108" i="19"/>
  <c r="CI109" i="19"/>
  <c r="CI110" i="19"/>
  <c r="CI111" i="19"/>
  <c r="CI112" i="19"/>
  <c r="CI113" i="19"/>
  <c r="CI114" i="19"/>
  <c r="CI115" i="19"/>
  <c r="CI116" i="19"/>
  <c r="CI117" i="19"/>
  <c r="CI118" i="19"/>
  <c r="CI119" i="19"/>
  <c r="CI120" i="19"/>
  <c r="CI121" i="19"/>
  <c r="CI122" i="19"/>
  <c r="CI123" i="19"/>
  <c r="CI124" i="19"/>
  <c r="CI125" i="19"/>
  <c r="CI126" i="19"/>
  <c r="CI127" i="19"/>
  <c r="CI128" i="19"/>
  <c r="CI129" i="19"/>
  <c r="CI130" i="19"/>
  <c r="CI131" i="19"/>
  <c r="CI132" i="19"/>
  <c r="CI133" i="19"/>
  <c r="CI134" i="19"/>
  <c r="CI135" i="19"/>
  <c r="CI136" i="19"/>
  <c r="CI137" i="19"/>
  <c r="CI138" i="19"/>
  <c r="CI139" i="19"/>
  <c r="CI140" i="19"/>
  <c r="CI141" i="19"/>
  <c r="CI142" i="19"/>
  <c r="CI143" i="19"/>
  <c r="CI144" i="19"/>
  <c r="CI145" i="19"/>
  <c r="CI146" i="19"/>
  <c r="CI147" i="19"/>
  <c r="CI148" i="19"/>
  <c r="CI149" i="19"/>
  <c r="CI150" i="19"/>
  <c r="CI151" i="19"/>
  <c r="CI152" i="19"/>
  <c r="CI153" i="19"/>
  <c r="CI154" i="19"/>
  <c r="CI155" i="19"/>
  <c r="CI156" i="19"/>
  <c r="CI157" i="19"/>
  <c r="CI158" i="19"/>
  <c r="CI159" i="19"/>
  <c r="CI160" i="19"/>
  <c r="CI161" i="19"/>
  <c r="CI162" i="19"/>
  <c r="CI163" i="19"/>
  <c r="CI164" i="19"/>
  <c r="CI165" i="19"/>
  <c r="CI166" i="19"/>
  <c r="CI167" i="19"/>
  <c r="CI168" i="19"/>
  <c r="CI169" i="19"/>
  <c r="CI170" i="19"/>
  <c r="CI171" i="19"/>
  <c r="CI172" i="19"/>
  <c r="CI173" i="19"/>
  <c r="CI174" i="19"/>
  <c r="CI175" i="19"/>
  <c r="CI176" i="19"/>
  <c r="CI177" i="19"/>
  <c r="CI178" i="19"/>
  <c r="CI179" i="19"/>
  <c r="CI180" i="19"/>
  <c r="CI181" i="19"/>
  <c r="CI182" i="19"/>
  <c r="CI183" i="19"/>
  <c r="CI184" i="19"/>
  <c r="CI185" i="19"/>
  <c r="CI186" i="19"/>
  <c r="CI187" i="19"/>
  <c r="CI188" i="19"/>
  <c r="CI189" i="19"/>
  <c r="CI190" i="19"/>
  <c r="CI191" i="19"/>
  <c r="CI192" i="19"/>
  <c r="CI193" i="19"/>
  <c r="CI194" i="19"/>
  <c r="CI195" i="19"/>
  <c r="CI196" i="19"/>
  <c r="CI197" i="19"/>
  <c r="CI198" i="19"/>
  <c r="CI199" i="19"/>
  <c r="CI200" i="19"/>
  <c r="CI201" i="19"/>
  <c r="CI202" i="19"/>
  <c r="CI203" i="19"/>
  <c r="CI204" i="19"/>
  <c r="CI205" i="19"/>
  <c r="CI206" i="19"/>
  <c r="CI207" i="19"/>
  <c r="CI208" i="19"/>
  <c r="CI209" i="19"/>
  <c r="CI210" i="19"/>
  <c r="CI211" i="19"/>
  <c r="CI212" i="19"/>
  <c r="CI213" i="19"/>
  <c r="CI214" i="19"/>
  <c r="CI215" i="19"/>
  <c r="CI216" i="19"/>
  <c r="CI217" i="19"/>
  <c r="CI218" i="19"/>
  <c r="CI219" i="19"/>
  <c r="CI220" i="19"/>
  <c r="CI221" i="19"/>
  <c r="CI222" i="19"/>
  <c r="CI223" i="19"/>
  <c r="CI224" i="19"/>
  <c r="CI225" i="19"/>
  <c r="CI226" i="19"/>
  <c r="CI227" i="19"/>
  <c r="CI228" i="19"/>
  <c r="CI229" i="19"/>
  <c r="CI230" i="19"/>
  <c r="CI231" i="19"/>
  <c r="CI232" i="19"/>
  <c r="CI233" i="19"/>
  <c r="CI234" i="19"/>
  <c r="CI235" i="19"/>
  <c r="CI236" i="19"/>
  <c r="CI237" i="19"/>
  <c r="CI238" i="19"/>
  <c r="CI239" i="19"/>
  <c r="CI240" i="19"/>
  <c r="CI241" i="19"/>
  <c r="CI242" i="19"/>
  <c r="CI243" i="19"/>
  <c r="CI244" i="19"/>
  <c r="CI245" i="19"/>
  <c r="CI246" i="19"/>
  <c r="CI247" i="19"/>
  <c r="CI248" i="19"/>
  <c r="CI249" i="19"/>
  <c r="CI250" i="19"/>
  <c r="CI251" i="19"/>
  <c r="CI252" i="19"/>
  <c r="CI253" i="19"/>
  <c r="CI254" i="19"/>
  <c r="CI255" i="19"/>
  <c r="CI256" i="19"/>
  <c r="CI257" i="19"/>
  <c r="CI258" i="19"/>
  <c r="CI259" i="19"/>
  <c r="CI260" i="19"/>
  <c r="CI261" i="19"/>
  <c r="CI262" i="19"/>
  <c r="CI263" i="19"/>
  <c r="CI264" i="19"/>
  <c r="CI265" i="19"/>
  <c r="CI266" i="19"/>
  <c r="CI267" i="19"/>
  <c r="CI268" i="19"/>
  <c r="CI269" i="19"/>
  <c r="CI270" i="19"/>
  <c r="CI271" i="19"/>
  <c r="CI272" i="19"/>
  <c r="CI273" i="19"/>
  <c r="CI274" i="19"/>
  <c r="CI275" i="19"/>
  <c r="CI276" i="19"/>
  <c r="CI277" i="19"/>
  <c r="CI278" i="19"/>
  <c r="CI279" i="19"/>
  <c r="CI280" i="19"/>
  <c r="CI281" i="19"/>
  <c r="CI282" i="19"/>
  <c r="CI283" i="19"/>
  <c r="CI284" i="19"/>
  <c r="CI285" i="19"/>
  <c r="CI286" i="19"/>
  <c r="CI287" i="19"/>
  <c r="CI288" i="19"/>
  <c r="CI289" i="19"/>
  <c r="CI290" i="19"/>
  <c r="CI291" i="19"/>
  <c r="CI292" i="19"/>
  <c r="CI293" i="19"/>
  <c r="CI294" i="19"/>
  <c r="CI295" i="19"/>
  <c r="CI296" i="19"/>
  <c r="CI297" i="19"/>
  <c r="CI298" i="19"/>
  <c r="CI299" i="19"/>
  <c r="CI300" i="19"/>
  <c r="CI301" i="19"/>
  <c r="CI302" i="19"/>
  <c r="CI303" i="19"/>
  <c r="CI304" i="19"/>
  <c r="CI305" i="19"/>
  <c r="CI306" i="19"/>
  <c r="CI307" i="19"/>
  <c r="CI308" i="19"/>
  <c r="CI309" i="19"/>
  <c r="CI310" i="19"/>
  <c r="CI311" i="19"/>
  <c r="CI312" i="19"/>
  <c r="CI313" i="19"/>
  <c r="CI314" i="19"/>
  <c r="CI315" i="19"/>
  <c r="CI316" i="19"/>
  <c r="CI317" i="19"/>
  <c r="CI318" i="19"/>
  <c r="CI319" i="19"/>
  <c r="CI320" i="19"/>
  <c r="CI321" i="19"/>
  <c r="CI322" i="19"/>
  <c r="CI323" i="19"/>
  <c r="CI324" i="19"/>
  <c r="CI325" i="19"/>
  <c r="CI326" i="19"/>
  <c r="CI327" i="19"/>
  <c r="CI328" i="19"/>
  <c r="CI329" i="19"/>
  <c r="CI330" i="19"/>
  <c r="CI331" i="19"/>
  <c r="CI332" i="19"/>
  <c r="CI333" i="19"/>
  <c r="CI334" i="19"/>
  <c r="CI335" i="19"/>
  <c r="CI336" i="19"/>
  <c r="CI337" i="19"/>
  <c r="CI338" i="19"/>
  <c r="CI339" i="19"/>
  <c r="CI340" i="19"/>
  <c r="CI341" i="19"/>
  <c r="CI342" i="19"/>
  <c r="CI343" i="19"/>
  <c r="CI344" i="19"/>
  <c r="CI345" i="19"/>
  <c r="CI346" i="19"/>
  <c r="CI347" i="19"/>
  <c r="CI348" i="19"/>
  <c r="CI349" i="19"/>
  <c r="CI350" i="19"/>
  <c r="CI351" i="19"/>
  <c r="CI352" i="19"/>
  <c r="CI353" i="19"/>
  <c r="CI354" i="19"/>
  <c r="CI355" i="19"/>
  <c r="CI356" i="19"/>
  <c r="CI357" i="19"/>
  <c r="CI358" i="19"/>
  <c r="CI359" i="19"/>
  <c r="CI360" i="19"/>
  <c r="CI361" i="19"/>
  <c r="CI362" i="19"/>
  <c r="CI363" i="19"/>
  <c r="CI364" i="19"/>
  <c r="CI365" i="19"/>
  <c r="CI366" i="19"/>
  <c r="CI367" i="19"/>
  <c r="CI368" i="19"/>
  <c r="CI369" i="19"/>
  <c r="CI370" i="19"/>
  <c r="CI371" i="19"/>
  <c r="CI372" i="19"/>
  <c r="CI373" i="19"/>
  <c r="CI374" i="19"/>
  <c r="CI375" i="19"/>
  <c r="CI376" i="19"/>
  <c r="CI377" i="19"/>
  <c r="CI378" i="19"/>
  <c r="CI379" i="19"/>
  <c r="CI380" i="19"/>
  <c r="CI381" i="19"/>
  <c r="CI382" i="19"/>
  <c r="CI383" i="19"/>
  <c r="CI384" i="19"/>
  <c r="CI385" i="19"/>
  <c r="CI386" i="19"/>
  <c r="CI387" i="19"/>
  <c r="CI388" i="19"/>
  <c r="CI389" i="19"/>
  <c r="CI390" i="19"/>
  <c r="CI391" i="19"/>
  <c r="CI392" i="19"/>
  <c r="CI393" i="19"/>
  <c r="CI394" i="19"/>
  <c r="CI395" i="19"/>
  <c r="CI396" i="19"/>
  <c r="CI397" i="19"/>
  <c r="CI398" i="19"/>
  <c r="CI399" i="19"/>
  <c r="CI400" i="19"/>
  <c r="CI401" i="19"/>
  <c r="CI402" i="19"/>
  <c r="CI403" i="19"/>
  <c r="CI404" i="19"/>
  <c r="CI405" i="19"/>
  <c r="CI406" i="19"/>
  <c r="CI407" i="19"/>
  <c r="CI408" i="19"/>
  <c r="CI409" i="19"/>
  <c r="CI410" i="19"/>
  <c r="CI411" i="19"/>
  <c r="CI412" i="19"/>
  <c r="CI413" i="19"/>
  <c r="CI414" i="19"/>
  <c r="CI415" i="19"/>
  <c r="CI416" i="19"/>
  <c r="CI417" i="19"/>
  <c r="CI418" i="19"/>
  <c r="CI419" i="19"/>
  <c r="CI420" i="19"/>
  <c r="CI421" i="19"/>
  <c r="CI422" i="19"/>
  <c r="CI423" i="19"/>
  <c r="CI424" i="19"/>
  <c r="CI425" i="19"/>
  <c r="CI426" i="19"/>
  <c r="CI427" i="19"/>
  <c r="CI428" i="19"/>
  <c r="CI429" i="19"/>
  <c r="CI430" i="19"/>
  <c r="CI431" i="19"/>
  <c r="CI432" i="19"/>
  <c r="CI433" i="19"/>
  <c r="CI434" i="19"/>
  <c r="CI435" i="19"/>
  <c r="CI436" i="19"/>
  <c r="CI437" i="19"/>
  <c r="CI438" i="19"/>
  <c r="CI439" i="19"/>
  <c r="CI440" i="19"/>
  <c r="CI441" i="19"/>
  <c r="CI442" i="19"/>
  <c r="CI443" i="19"/>
  <c r="CI444" i="19"/>
  <c r="CI445" i="19"/>
  <c r="CI446" i="19"/>
  <c r="CI447" i="19"/>
  <c r="CI448" i="19"/>
  <c r="CI449" i="19"/>
  <c r="CI450" i="19"/>
  <c r="CI451" i="19"/>
  <c r="CI452" i="19"/>
  <c r="CI453" i="19"/>
  <c r="CI454" i="19"/>
  <c r="CI455" i="19"/>
  <c r="CI456" i="19"/>
  <c r="CI457" i="19"/>
  <c r="CI458" i="19"/>
  <c r="CI459" i="19"/>
  <c r="CI460" i="19"/>
  <c r="CI461" i="19"/>
  <c r="CI462" i="19"/>
  <c r="CI463" i="19"/>
  <c r="CI464" i="19"/>
  <c r="CI465" i="19"/>
  <c r="CI466" i="19"/>
  <c r="CI467" i="19"/>
  <c r="CI468" i="19"/>
  <c r="CI469" i="19"/>
  <c r="CI470" i="19"/>
  <c r="CI471" i="19"/>
  <c r="CI472" i="19"/>
  <c r="CJ73" i="19"/>
  <c r="CG75" i="19"/>
  <c r="CG76" i="19"/>
  <c r="CG77" i="19"/>
  <c r="CG78" i="19"/>
  <c r="CG79" i="19"/>
  <c r="CG80" i="19"/>
  <c r="CG81" i="19"/>
  <c r="CG82" i="19"/>
  <c r="CG83" i="19"/>
  <c r="CG84" i="19"/>
  <c r="CG85" i="19"/>
  <c r="CG86" i="19"/>
  <c r="CG87" i="19"/>
  <c r="CG88" i="19"/>
  <c r="CG89" i="19"/>
  <c r="CG90" i="19"/>
  <c r="CG91" i="19"/>
  <c r="CG92" i="19"/>
  <c r="CG93" i="19"/>
  <c r="CG94" i="19"/>
  <c r="CG95" i="19"/>
  <c r="CG96" i="19"/>
  <c r="CG97" i="19"/>
  <c r="CG98" i="19"/>
  <c r="CG99" i="19"/>
  <c r="CG100" i="19"/>
  <c r="CG101" i="19"/>
  <c r="CG102" i="19"/>
  <c r="CG103" i="19"/>
  <c r="CG104" i="19"/>
  <c r="CG105" i="19"/>
  <c r="CG106" i="19"/>
  <c r="CG107" i="19"/>
  <c r="CG108" i="19"/>
  <c r="CG109" i="19"/>
  <c r="CG110" i="19"/>
  <c r="CG111" i="19"/>
  <c r="CG112" i="19"/>
  <c r="CG113" i="19"/>
  <c r="CG114" i="19"/>
  <c r="CG115" i="19"/>
  <c r="CG116" i="19"/>
  <c r="CG117" i="19"/>
  <c r="CG118" i="19"/>
  <c r="CG119" i="19"/>
  <c r="CG120" i="19"/>
  <c r="CG121" i="19"/>
  <c r="CG122" i="19"/>
  <c r="CG123" i="19"/>
  <c r="CG124" i="19"/>
  <c r="CG125" i="19"/>
  <c r="CG126" i="19"/>
  <c r="CG127" i="19"/>
  <c r="CG128" i="19"/>
  <c r="CG129" i="19"/>
  <c r="CG130" i="19"/>
  <c r="CG131" i="19"/>
  <c r="CG132" i="19"/>
  <c r="CG133" i="19"/>
  <c r="CG134" i="19"/>
  <c r="CG135" i="19"/>
  <c r="CG136" i="19"/>
  <c r="CG137" i="19"/>
  <c r="CG138" i="19"/>
  <c r="CG139" i="19"/>
  <c r="CG140" i="19"/>
  <c r="CG141" i="19"/>
  <c r="CG142" i="19"/>
  <c r="CG143" i="19"/>
  <c r="CG144" i="19"/>
  <c r="CG145" i="19"/>
  <c r="CG146" i="19"/>
  <c r="CG147" i="19"/>
  <c r="CG148" i="19"/>
  <c r="CG149" i="19"/>
  <c r="CG150" i="19"/>
  <c r="CG151" i="19"/>
  <c r="CG152" i="19"/>
  <c r="CG153" i="19"/>
  <c r="CG154" i="19"/>
  <c r="CG155" i="19"/>
  <c r="CG156" i="19"/>
  <c r="CG157" i="19"/>
  <c r="CG158" i="19"/>
  <c r="CG159" i="19"/>
  <c r="CG160" i="19"/>
  <c r="CG161" i="19"/>
  <c r="CG162" i="19"/>
  <c r="CG163" i="19"/>
  <c r="CG164" i="19"/>
  <c r="CG165" i="19"/>
  <c r="CG166" i="19"/>
  <c r="CG167" i="19"/>
  <c r="CG168" i="19"/>
  <c r="CG169" i="19"/>
  <c r="CG170" i="19"/>
  <c r="CG171" i="19"/>
  <c r="CG172" i="19"/>
  <c r="CG173" i="19"/>
  <c r="CG174" i="19"/>
  <c r="CG175" i="19"/>
  <c r="CG176" i="19"/>
  <c r="CG177" i="19"/>
  <c r="CG178" i="19"/>
  <c r="CG179" i="19"/>
  <c r="CG180" i="19"/>
  <c r="CG181" i="19"/>
  <c r="CG182" i="19"/>
  <c r="CG183" i="19"/>
  <c r="CG184" i="19"/>
  <c r="CG185" i="19"/>
  <c r="CG186" i="19"/>
  <c r="CG187" i="19"/>
  <c r="CG188" i="19"/>
  <c r="CG189" i="19"/>
  <c r="CG190" i="19"/>
  <c r="CG191" i="19"/>
  <c r="CG192" i="19"/>
  <c r="CG193" i="19"/>
  <c r="CG194" i="19"/>
  <c r="CG195" i="19"/>
  <c r="CG196" i="19"/>
  <c r="CG197" i="19"/>
  <c r="CG198" i="19"/>
  <c r="CG199" i="19"/>
  <c r="CG200" i="19"/>
  <c r="CG201" i="19"/>
  <c r="CG202" i="19"/>
  <c r="CG203" i="19"/>
  <c r="CG204" i="19"/>
  <c r="CG205" i="19"/>
  <c r="CG206" i="19"/>
  <c r="CG207" i="19"/>
  <c r="CG208" i="19"/>
  <c r="CG209" i="19"/>
  <c r="CG210" i="19"/>
  <c r="CG211" i="19"/>
  <c r="CG212" i="19"/>
  <c r="CG213" i="19"/>
  <c r="CG214" i="19"/>
  <c r="CG215" i="19"/>
  <c r="CG216" i="19"/>
  <c r="CG217" i="19"/>
  <c r="CG218" i="19"/>
  <c r="CG219" i="19"/>
  <c r="CG220" i="19"/>
  <c r="CG221" i="19"/>
  <c r="CG222" i="19"/>
  <c r="CG223" i="19"/>
  <c r="CG224" i="19"/>
  <c r="CG225" i="19"/>
  <c r="CG226" i="19"/>
  <c r="CG227" i="19"/>
  <c r="CG228" i="19"/>
  <c r="CG229" i="19"/>
  <c r="CG230" i="19"/>
  <c r="CG231" i="19"/>
  <c r="CG232" i="19"/>
  <c r="CG233" i="19"/>
  <c r="CG234" i="19"/>
  <c r="CG235" i="19"/>
  <c r="CG236" i="19"/>
  <c r="CG237" i="19"/>
  <c r="CG238" i="19"/>
  <c r="CG239" i="19"/>
  <c r="CG240" i="19"/>
  <c r="CG241" i="19"/>
  <c r="CG242" i="19"/>
  <c r="CG243" i="19"/>
  <c r="CG244" i="19"/>
  <c r="CG245" i="19"/>
  <c r="CG246" i="19"/>
  <c r="CG247" i="19"/>
  <c r="CG248" i="19"/>
  <c r="CG249" i="19"/>
  <c r="CG250" i="19"/>
  <c r="CG251" i="19"/>
  <c r="CG252" i="19"/>
  <c r="CG253" i="19"/>
  <c r="CG254" i="19"/>
  <c r="CG255" i="19"/>
  <c r="CG256" i="19"/>
  <c r="CG257" i="19"/>
  <c r="CG258" i="19"/>
  <c r="CG259" i="19"/>
  <c r="CG260" i="19"/>
  <c r="CG261" i="19"/>
  <c r="CG262" i="19"/>
  <c r="CG263" i="19"/>
  <c r="CG264" i="19"/>
  <c r="CG265" i="19"/>
  <c r="CG266" i="19"/>
  <c r="CG267" i="19"/>
  <c r="CG268" i="19"/>
  <c r="CG269" i="19"/>
  <c r="CG270" i="19"/>
  <c r="CG271" i="19"/>
  <c r="CG272" i="19"/>
  <c r="CG273" i="19"/>
  <c r="CG274" i="19"/>
  <c r="CG275" i="19"/>
  <c r="CG276" i="19"/>
  <c r="CG277" i="19"/>
  <c r="CG278" i="19"/>
  <c r="CG279" i="19"/>
  <c r="CG280" i="19"/>
  <c r="CG281" i="19"/>
  <c r="CG282" i="19"/>
  <c r="CG283" i="19"/>
  <c r="CG284" i="19"/>
  <c r="CG285" i="19"/>
  <c r="CG286" i="19"/>
  <c r="CG287" i="19"/>
  <c r="CG288" i="19"/>
  <c r="CG289" i="19"/>
  <c r="CG290" i="19"/>
  <c r="CG291" i="19"/>
  <c r="CG292" i="19"/>
  <c r="CG293" i="19"/>
  <c r="CG294" i="19"/>
  <c r="CG295" i="19"/>
  <c r="CG296" i="19"/>
  <c r="CG297" i="19"/>
  <c r="CG298" i="19"/>
  <c r="CG299" i="19"/>
  <c r="CG300" i="19"/>
  <c r="CG301" i="19"/>
  <c r="CG302" i="19"/>
  <c r="CG303" i="19"/>
  <c r="CG304" i="19"/>
  <c r="CG305" i="19"/>
  <c r="CG306" i="19"/>
  <c r="CG307" i="19"/>
  <c r="CG308" i="19"/>
  <c r="CG309" i="19"/>
  <c r="CG310" i="19"/>
  <c r="CG311" i="19"/>
  <c r="CG312" i="19"/>
  <c r="CG313" i="19"/>
  <c r="CG314" i="19"/>
  <c r="CG315" i="19"/>
  <c r="CG316" i="19"/>
  <c r="CG317" i="19"/>
  <c r="CG318" i="19"/>
  <c r="CG319" i="19"/>
  <c r="CG320" i="19"/>
  <c r="CG321" i="19"/>
  <c r="CG322" i="19"/>
  <c r="CG323" i="19"/>
  <c r="CG324" i="19"/>
  <c r="CG325" i="19"/>
  <c r="CG326" i="19"/>
  <c r="CG327" i="19"/>
  <c r="CG328" i="19"/>
  <c r="CG329" i="19"/>
  <c r="CG330" i="19"/>
  <c r="CG331" i="19"/>
  <c r="CG332" i="19"/>
  <c r="CG333" i="19"/>
  <c r="CG334" i="19"/>
  <c r="CG335" i="19"/>
  <c r="CG336" i="19"/>
  <c r="CG337" i="19"/>
  <c r="CG338" i="19"/>
  <c r="CG339" i="19"/>
  <c r="CG340" i="19"/>
  <c r="CG341" i="19"/>
  <c r="CG342" i="19"/>
  <c r="CG343" i="19"/>
  <c r="CG344" i="19"/>
  <c r="CG345" i="19"/>
  <c r="CG346" i="19"/>
  <c r="CG347" i="19"/>
  <c r="CG348" i="19"/>
  <c r="CG349" i="19"/>
  <c r="CG350" i="19"/>
  <c r="CG351" i="19"/>
  <c r="CG352" i="19"/>
  <c r="CG353" i="19"/>
  <c r="CG354" i="19"/>
  <c r="CG355" i="19"/>
  <c r="CG356" i="19"/>
  <c r="CG357" i="19"/>
  <c r="CG358" i="19"/>
  <c r="CG359" i="19"/>
  <c r="CG360" i="19"/>
  <c r="CG361" i="19"/>
  <c r="CG362" i="19"/>
  <c r="CG363" i="19"/>
  <c r="CG364" i="19"/>
  <c r="CG365" i="19"/>
  <c r="CG366" i="19"/>
  <c r="CG367" i="19"/>
  <c r="CG368" i="19"/>
  <c r="CG369" i="19"/>
  <c r="CG370" i="19"/>
  <c r="CG371" i="19"/>
  <c r="CG372" i="19"/>
  <c r="CG373" i="19"/>
  <c r="CG374" i="19"/>
  <c r="CG375" i="19"/>
  <c r="CG376" i="19"/>
  <c r="CG377" i="19"/>
  <c r="CG378" i="19"/>
  <c r="CG379" i="19"/>
  <c r="CG380" i="19"/>
  <c r="CG381" i="19"/>
  <c r="CG382" i="19"/>
  <c r="CG383" i="19"/>
  <c r="CG384" i="19"/>
  <c r="CG385" i="19"/>
  <c r="CG386" i="19"/>
  <c r="CG387" i="19"/>
  <c r="CG388" i="19"/>
  <c r="CG389" i="19"/>
  <c r="CG390" i="19"/>
  <c r="CG391" i="19"/>
  <c r="CG392" i="19"/>
  <c r="CG393" i="19"/>
  <c r="CG394" i="19"/>
  <c r="CG395" i="19"/>
  <c r="CG396" i="19"/>
  <c r="CG397" i="19"/>
  <c r="CG398" i="19"/>
  <c r="CG399" i="19"/>
  <c r="CG400" i="19"/>
  <c r="CG401" i="19"/>
  <c r="CG402" i="19"/>
  <c r="CG403" i="19"/>
  <c r="CG404" i="19"/>
  <c r="CG405" i="19"/>
  <c r="CG406" i="19"/>
  <c r="CG407" i="19"/>
  <c r="CG408" i="19"/>
  <c r="CG409" i="19"/>
  <c r="CG410" i="19"/>
  <c r="CG411" i="19"/>
  <c r="CG412" i="19"/>
  <c r="CG413" i="19"/>
  <c r="CG414" i="19"/>
  <c r="CG415" i="19"/>
  <c r="CG416" i="19"/>
  <c r="CG417" i="19"/>
  <c r="CG418" i="19"/>
  <c r="CG419" i="19"/>
  <c r="CG420" i="19"/>
  <c r="CG421" i="19"/>
  <c r="CG422" i="19"/>
  <c r="CG423" i="19"/>
  <c r="CG424" i="19"/>
  <c r="CG425" i="19"/>
  <c r="CG426" i="19"/>
  <c r="CG427" i="19"/>
  <c r="CG428" i="19"/>
  <c r="CG429" i="19"/>
  <c r="CG430" i="19"/>
  <c r="CG431" i="19"/>
  <c r="CG432" i="19"/>
  <c r="CG433" i="19"/>
  <c r="CG434" i="19"/>
  <c r="CG435" i="19"/>
  <c r="CG436" i="19"/>
  <c r="CG437" i="19"/>
  <c r="CG438" i="19"/>
  <c r="CG439" i="19"/>
  <c r="CG440" i="19"/>
  <c r="CG441" i="19"/>
  <c r="CG442" i="19"/>
  <c r="CG443" i="19"/>
  <c r="CG444" i="19"/>
  <c r="CG445" i="19"/>
  <c r="CG446" i="19"/>
  <c r="CG447" i="19"/>
  <c r="CG448" i="19"/>
  <c r="CG449" i="19"/>
  <c r="CG450" i="19"/>
  <c r="CG451" i="19"/>
  <c r="CG452" i="19"/>
  <c r="CG453" i="19"/>
  <c r="CG454" i="19"/>
  <c r="CG455" i="19"/>
  <c r="CG456" i="19"/>
  <c r="CG457" i="19"/>
  <c r="CG458" i="19"/>
  <c r="CG459" i="19"/>
  <c r="CG460" i="19"/>
  <c r="CG461" i="19"/>
  <c r="CG462" i="19"/>
  <c r="CG463" i="19"/>
  <c r="CG464" i="19"/>
  <c r="CG465" i="19"/>
  <c r="CG466" i="19"/>
  <c r="CG467" i="19"/>
  <c r="CG468" i="19"/>
  <c r="CG469" i="19"/>
  <c r="CG470" i="19"/>
  <c r="CG471" i="19"/>
  <c r="CG472" i="19"/>
  <c r="BY75" i="19"/>
  <c r="BY76" i="19"/>
  <c r="BY77" i="19"/>
  <c r="BY78" i="19"/>
  <c r="BY80" i="19"/>
  <c r="BY81" i="19"/>
  <c r="BY82" i="19"/>
  <c r="BY97" i="19"/>
  <c r="BY98" i="19"/>
  <c r="BY99" i="19"/>
  <c r="BY100" i="19"/>
  <c r="BY101" i="19"/>
  <c r="BY102" i="19"/>
  <c r="BY103" i="19"/>
  <c r="BY104" i="19"/>
  <c r="BY105" i="19"/>
  <c r="BY106" i="19"/>
  <c r="BY107" i="19"/>
  <c r="BY108" i="19"/>
  <c r="BY109" i="19"/>
  <c r="BY110" i="19"/>
  <c r="BY111" i="19"/>
  <c r="BY112" i="19"/>
  <c r="BY113" i="19"/>
  <c r="BY114" i="19"/>
  <c r="BY115" i="19"/>
  <c r="BY116" i="19"/>
  <c r="BY117" i="19"/>
  <c r="BY118" i="19"/>
  <c r="BY119" i="19"/>
  <c r="BY120" i="19"/>
  <c r="BY121" i="19"/>
  <c r="BY122" i="19"/>
  <c r="BY123" i="19"/>
  <c r="BY124" i="19"/>
  <c r="BY125" i="19"/>
  <c r="BY126" i="19"/>
  <c r="BY127" i="19"/>
  <c r="BY128" i="19"/>
  <c r="BY129" i="19"/>
  <c r="BY130" i="19"/>
  <c r="BY131" i="19"/>
  <c r="BY132" i="19"/>
  <c r="BY133" i="19"/>
  <c r="BY134" i="19"/>
  <c r="BY135" i="19"/>
  <c r="BY136" i="19"/>
  <c r="BY137" i="19"/>
  <c r="BY138" i="19"/>
  <c r="BY139" i="19"/>
  <c r="BY140" i="19"/>
  <c r="BY141" i="19"/>
  <c r="BY142" i="19"/>
  <c r="BY143" i="19"/>
  <c r="BY144" i="19"/>
  <c r="BY145" i="19"/>
  <c r="BY146" i="19"/>
  <c r="BY147" i="19"/>
  <c r="BY148" i="19"/>
  <c r="BY149" i="19"/>
  <c r="BY150" i="19"/>
  <c r="BY151" i="19"/>
  <c r="BY152" i="19"/>
  <c r="BY153" i="19"/>
  <c r="BY154" i="19"/>
  <c r="BY155" i="19"/>
  <c r="BY156" i="19"/>
  <c r="BY157" i="19"/>
  <c r="BY158" i="19"/>
  <c r="BY159" i="19"/>
  <c r="BY160" i="19"/>
  <c r="BY161" i="19"/>
  <c r="BY162" i="19"/>
  <c r="BY163" i="19"/>
  <c r="BY164" i="19"/>
  <c r="BY165" i="19"/>
  <c r="BY166" i="19"/>
  <c r="BY167" i="19"/>
  <c r="BY168" i="19"/>
  <c r="BY169"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8"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Y245" i="19"/>
  <c r="BY246" i="19"/>
  <c r="BY247" i="19"/>
  <c r="BY248" i="19"/>
  <c r="BY249" i="19"/>
  <c r="BY250" i="19"/>
  <c r="BY251" i="19"/>
  <c r="BY252" i="19"/>
  <c r="BY253" i="19"/>
  <c r="BY254" i="19"/>
  <c r="BY255" i="19"/>
  <c r="BY256" i="19"/>
  <c r="BY257" i="19"/>
  <c r="BY258" i="19"/>
  <c r="BY259" i="19"/>
  <c r="BY260" i="19"/>
  <c r="BY261" i="19"/>
  <c r="BY262" i="19"/>
  <c r="BY263" i="19"/>
  <c r="BY264" i="19"/>
  <c r="BY265" i="19"/>
  <c r="BY266" i="19"/>
  <c r="BY267" i="19"/>
  <c r="BY268" i="19"/>
  <c r="BY269" i="19"/>
  <c r="BY270" i="19"/>
  <c r="BY271" i="19"/>
  <c r="BY272" i="19"/>
  <c r="BY273" i="19"/>
  <c r="BY274" i="19"/>
  <c r="BY275" i="19"/>
  <c r="BY276" i="19"/>
  <c r="BY277" i="19"/>
  <c r="BY278" i="19"/>
  <c r="BY279" i="19"/>
  <c r="BY280" i="19"/>
  <c r="BY281" i="19"/>
  <c r="BY282" i="19"/>
  <c r="BY283" i="19"/>
  <c r="BY284" i="19"/>
  <c r="BY285" i="19"/>
  <c r="BY286" i="19"/>
  <c r="BY287" i="19"/>
  <c r="BY288" i="19"/>
  <c r="BY289" i="19"/>
  <c r="BY290" i="19"/>
  <c r="BY291" i="19"/>
  <c r="BY292" i="19"/>
  <c r="BY293" i="19"/>
  <c r="BY294" i="19"/>
  <c r="BY295" i="19"/>
  <c r="BY296" i="19"/>
  <c r="BY297" i="19"/>
  <c r="BY298" i="19"/>
  <c r="BY299" i="19"/>
  <c r="BY300" i="19"/>
  <c r="BY301" i="19"/>
  <c r="BY302" i="19"/>
  <c r="BY303" i="19"/>
  <c r="BY304" i="19"/>
  <c r="BY305" i="19"/>
  <c r="BY306" i="19"/>
  <c r="BY307" i="19"/>
  <c r="BY308" i="19"/>
  <c r="BY309" i="19"/>
  <c r="BY310" i="19"/>
  <c r="BY311" i="19"/>
  <c r="BY312" i="19"/>
  <c r="BY313" i="19"/>
  <c r="BY314" i="19"/>
  <c r="BY315" i="19"/>
  <c r="BY316" i="19"/>
  <c r="BY317" i="19"/>
  <c r="BY318" i="19"/>
  <c r="BY319" i="19"/>
  <c r="BY320" i="19"/>
  <c r="BY321" i="19"/>
  <c r="BY322" i="19"/>
  <c r="BY323" i="19"/>
  <c r="BY324" i="19"/>
  <c r="BY325" i="19"/>
  <c r="BY326" i="19"/>
  <c r="BY327" i="19"/>
  <c r="BY328" i="19"/>
  <c r="BY329" i="19"/>
  <c r="BY330" i="19"/>
  <c r="BY331" i="19"/>
  <c r="BY332" i="19"/>
  <c r="BY333" i="19"/>
  <c r="BY334" i="19"/>
  <c r="BY335" i="19"/>
  <c r="BY336" i="19"/>
  <c r="BY337" i="19"/>
  <c r="BY338" i="19"/>
  <c r="BY339" i="19"/>
  <c r="BY340" i="19"/>
  <c r="BY341" i="19"/>
  <c r="BY342" i="19"/>
  <c r="BY343" i="19"/>
  <c r="BY344" i="19"/>
  <c r="BY345" i="19"/>
  <c r="BY346" i="19"/>
  <c r="BY347" i="19"/>
  <c r="BY348" i="19"/>
  <c r="BY349" i="19"/>
  <c r="BY350" i="19"/>
  <c r="BY351" i="19"/>
  <c r="BY352" i="19"/>
  <c r="BY353" i="19"/>
  <c r="BY354" i="19"/>
  <c r="BY355" i="19"/>
  <c r="BY356" i="19"/>
  <c r="BY357" i="19"/>
  <c r="BY358" i="19"/>
  <c r="BY359" i="19"/>
  <c r="BY360" i="19"/>
  <c r="BY361" i="19"/>
  <c r="BY362" i="19"/>
  <c r="BY363" i="19"/>
  <c r="BY364" i="19"/>
  <c r="BY365" i="19"/>
  <c r="BY366" i="19"/>
  <c r="BY367" i="19"/>
  <c r="BY368" i="19"/>
  <c r="BY369" i="19"/>
  <c r="BY370" i="19"/>
  <c r="BY371" i="19"/>
  <c r="BY372" i="19"/>
  <c r="BY373" i="19"/>
  <c r="BY374" i="19"/>
  <c r="BY375" i="19"/>
  <c r="BY376" i="19"/>
  <c r="BY377" i="19"/>
  <c r="BY378" i="19"/>
  <c r="BY379" i="19"/>
  <c r="BY380" i="19"/>
  <c r="BY381" i="19"/>
  <c r="BY382" i="19"/>
  <c r="BY383" i="19"/>
  <c r="BY384" i="19"/>
  <c r="BY385" i="19"/>
  <c r="BY386" i="19"/>
  <c r="BY387" i="19"/>
  <c r="BY388" i="19"/>
  <c r="BY389" i="19"/>
  <c r="BY390" i="19"/>
  <c r="BY391" i="19"/>
  <c r="BY392" i="19"/>
  <c r="BY393" i="19"/>
  <c r="BY394" i="19"/>
  <c r="BY395" i="19"/>
  <c r="BY396" i="19"/>
  <c r="BY397" i="19"/>
  <c r="BY398" i="19"/>
  <c r="BY399" i="19"/>
  <c r="BY400" i="19"/>
  <c r="BY401" i="19"/>
  <c r="BY402" i="19"/>
  <c r="BY403" i="19"/>
  <c r="BY404" i="19"/>
  <c r="BY405" i="19"/>
  <c r="BY406" i="19"/>
  <c r="BY407" i="19"/>
  <c r="BY408" i="19"/>
  <c r="BY409" i="19"/>
  <c r="BY410" i="19"/>
  <c r="BY411" i="19"/>
  <c r="BY412" i="19"/>
  <c r="BY413" i="19"/>
  <c r="BY414" i="19"/>
  <c r="BY415" i="19"/>
  <c r="BY416" i="19"/>
  <c r="BY417" i="19"/>
  <c r="BY418" i="19"/>
  <c r="BY419" i="19"/>
  <c r="BY420" i="19"/>
  <c r="BY421" i="19"/>
  <c r="BY422" i="19"/>
  <c r="BY423" i="19"/>
  <c r="BY424" i="19"/>
  <c r="BY425" i="19"/>
  <c r="BY426" i="19"/>
  <c r="BY427" i="19"/>
  <c r="BY428" i="19"/>
  <c r="BY429" i="19"/>
  <c r="BY430" i="19"/>
  <c r="BY431" i="19"/>
  <c r="BY432" i="19"/>
  <c r="BY433" i="19"/>
  <c r="BY434" i="19"/>
  <c r="BY435" i="19"/>
  <c r="BY436" i="19"/>
  <c r="BY437" i="19"/>
  <c r="BY438" i="19"/>
  <c r="BY439" i="19"/>
  <c r="BY440" i="19"/>
  <c r="BY441" i="19"/>
  <c r="BY442" i="19"/>
  <c r="BY443" i="19"/>
  <c r="BY444" i="19"/>
  <c r="BY445" i="19"/>
  <c r="BY446" i="19"/>
  <c r="BY447" i="19"/>
  <c r="BY448" i="19"/>
  <c r="BY449" i="19"/>
  <c r="BY450" i="19"/>
  <c r="BY451" i="19"/>
  <c r="BY452" i="19"/>
  <c r="BY453" i="19"/>
  <c r="BY454" i="19"/>
  <c r="BY455" i="19"/>
  <c r="BY456" i="19"/>
  <c r="BY457" i="19"/>
  <c r="BY458" i="19"/>
  <c r="BY459" i="19"/>
  <c r="BY460" i="19"/>
  <c r="BY461" i="19"/>
  <c r="BY462" i="19"/>
  <c r="BY463" i="19"/>
  <c r="BY464" i="19"/>
  <c r="BY465" i="19"/>
  <c r="BY466" i="19"/>
  <c r="BY467" i="19"/>
  <c r="BY468" i="19"/>
  <c r="BY469" i="19"/>
  <c r="BY470" i="19"/>
  <c r="BY471" i="19"/>
  <c r="BY472" i="19"/>
  <c r="BX73" i="19"/>
  <c r="BX75" i="19"/>
  <c r="BX76" i="19"/>
  <c r="BX77" i="19"/>
  <c r="BX78" i="19"/>
  <c r="BX79" i="19"/>
  <c r="BX80" i="19"/>
  <c r="BX81" i="19"/>
  <c r="BX82" i="19"/>
  <c r="BX83" i="19"/>
  <c r="BX84" i="19"/>
  <c r="BX85" i="19"/>
  <c r="BX86" i="19"/>
  <c r="BX87" i="19"/>
  <c r="BX88" i="19"/>
  <c r="BX89" i="19"/>
  <c r="BX90" i="19"/>
  <c r="BX91" i="19"/>
  <c r="BX92" i="19"/>
  <c r="BX93" i="19"/>
  <c r="BX94" i="19"/>
  <c r="BX95" i="19"/>
  <c r="BX96" i="19"/>
  <c r="BX97" i="19"/>
  <c r="BX98" i="19"/>
  <c r="BX99" i="19"/>
  <c r="BX100" i="19"/>
  <c r="BX101" i="19"/>
  <c r="BX102" i="19"/>
  <c r="BX103" i="19"/>
  <c r="BX104" i="19"/>
  <c r="BX105" i="19"/>
  <c r="BX106" i="19"/>
  <c r="BX107" i="19"/>
  <c r="BX108" i="19"/>
  <c r="BX109" i="19"/>
  <c r="BX110" i="19"/>
  <c r="BX111" i="19"/>
  <c r="BX112" i="19"/>
  <c r="BX113" i="19"/>
  <c r="BX114" i="19"/>
  <c r="BX115" i="19"/>
  <c r="BX116" i="19"/>
  <c r="BX117" i="19"/>
  <c r="BX118" i="19"/>
  <c r="BX119" i="19"/>
  <c r="BX120" i="19"/>
  <c r="BX121" i="19"/>
  <c r="BX122" i="19"/>
  <c r="BX123" i="19"/>
  <c r="BX124" i="19"/>
  <c r="BX125" i="19"/>
  <c r="BX126" i="19"/>
  <c r="BX127" i="19"/>
  <c r="BX128" i="19"/>
  <c r="BX129" i="19"/>
  <c r="BX130" i="19"/>
  <c r="BX131" i="19"/>
  <c r="BX132" i="19"/>
  <c r="BX133" i="19"/>
  <c r="BX134" i="19"/>
  <c r="BX135" i="19"/>
  <c r="BX136" i="19"/>
  <c r="BX137" i="19"/>
  <c r="BX138" i="19"/>
  <c r="BX139" i="19"/>
  <c r="BX140" i="19"/>
  <c r="BX141" i="19"/>
  <c r="BX142" i="19"/>
  <c r="BX143" i="19"/>
  <c r="BX144" i="19"/>
  <c r="BX145" i="19"/>
  <c r="BX146" i="19"/>
  <c r="BX147" i="19"/>
  <c r="BX148" i="19"/>
  <c r="BX149" i="19"/>
  <c r="BX150" i="19"/>
  <c r="BX151" i="19"/>
  <c r="BX152" i="19"/>
  <c r="BX153" i="19"/>
  <c r="BX154" i="19"/>
  <c r="BX155" i="19"/>
  <c r="BX156" i="19"/>
  <c r="BX157" i="19"/>
  <c r="BX158" i="19"/>
  <c r="BX159" i="19"/>
  <c r="BX160" i="19"/>
  <c r="BX161" i="19"/>
  <c r="BX162" i="19"/>
  <c r="BX163" i="19"/>
  <c r="BX164" i="19"/>
  <c r="BX165" i="19"/>
  <c r="BX166" i="19"/>
  <c r="BX167" i="19"/>
  <c r="BX168" i="19"/>
  <c r="BX169"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8"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X245" i="19"/>
  <c r="BX246" i="19"/>
  <c r="BX247" i="19"/>
  <c r="BX248" i="19"/>
  <c r="BX249" i="19"/>
  <c r="BX250" i="19"/>
  <c r="BX251" i="19"/>
  <c r="BX252" i="19"/>
  <c r="BX253" i="19"/>
  <c r="BX254" i="19"/>
  <c r="BX255" i="19"/>
  <c r="BX256" i="19"/>
  <c r="BX257" i="19"/>
  <c r="BX258" i="19"/>
  <c r="BX259" i="19"/>
  <c r="BX260" i="19"/>
  <c r="BX261" i="19"/>
  <c r="BX262" i="19"/>
  <c r="BX263" i="19"/>
  <c r="BX264" i="19"/>
  <c r="BX265" i="19"/>
  <c r="BX266" i="19"/>
  <c r="BX267" i="19"/>
  <c r="BX268" i="19"/>
  <c r="BX269" i="19"/>
  <c r="BX270" i="19"/>
  <c r="BX271" i="19"/>
  <c r="BX272" i="19"/>
  <c r="BX273" i="19"/>
  <c r="BX274" i="19"/>
  <c r="BX275" i="19"/>
  <c r="BX276" i="19"/>
  <c r="BX277" i="19"/>
  <c r="BX278" i="19"/>
  <c r="BX279" i="19"/>
  <c r="BX280" i="19"/>
  <c r="BX281" i="19"/>
  <c r="BX282" i="19"/>
  <c r="BX283" i="19"/>
  <c r="BX284" i="19"/>
  <c r="BX285" i="19"/>
  <c r="BX286" i="19"/>
  <c r="BX287" i="19"/>
  <c r="BX288" i="19"/>
  <c r="BX289" i="19"/>
  <c r="BX290" i="19"/>
  <c r="BX291" i="19"/>
  <c r="BX292" i="19"/>
  <c r="BX293" i="19"/>
  <c r="BX294" i="19"/>
  <c r="BX295" i="19"/>
  <c r="BX296" i="19"/>
  <c r="BX297" i="19"/>
  <c r="BX298" i="19"/>
  <c r="BX299" i="19"/>
  <c r="BX300" i="19"/>
  <c r="BX301" i="19"/>
  <c r="BX302" i="19"/>
  <c r="BX303" i="19"/>
  <c r="BX304" i="19"/>
  <c r="BX305" i="19"/>
  <c r="BX306" i="19"/>
  <c r="BX307" i="19"/>
  <c r="BX308" i="19"/>
  <c r="BX309" i="19"/>
  <c r="BX310" i="19"/>
  <c r="BX311" i="19"/>
  <c r="BX312" i="19"/>
  <c r="BX313" i="19"/>
  <c r="BX314" i="19"/>
  <c r="BX315" i="19"/>
  <c r="BX316" i="19"/>
  <c r="BX317" i="19"/>
  <c r="BX318" i="19"/>
  <c r="BX319" i="19"/>
  <c r="BX320" i="19"/>
  <c r="BX321" i="19"/>
  <c r="BX322" i="19"/>
  <c r="BX323" i="19"/>
  <c r="BX324" i="19"/>
  <c r="BX325" i="19"/>
  <c r="BX326" i="19"/>
  <c r="BX327" i="19"/>
  <c r="BX328" i="19"/>
  <c r="BX329" i="19"/>
  <c r="BX330" i="19"/>
  <c r="BX331" i="19"/>
  <c r="BX332" i="19"/>
  <c r="BX333" i="19"/>
  <c r="BX334" i="19"/>
  <c r="BX335" i="19"/>
  <c r="BX336" i="19"/>
  <c r="BX337" i="19"/>
  <c r="BX338" i="19"/>
  <c r="BX339" i="19"/>
  <c r="BX340" i="19"/>
  <c r="BX341" i="19"/>
  <c r="BX342" i="19"/>
  <c r="BX343" i="19"/>
  <c r="BX344" i="19"/>
  <c r="BX345" i="19"/>
  <c r="BX346" i="19"/>
  <c r="BX347" i="19"/>
  <c r="BX348" i="19"/>
  <c r="BX349" i="19"/>
  <c r="BX350" i="19"/>
  <c r="BX351" i="19"/>
  <c r="BX352" i="19"/>
  <c r="BX353" i="19"/>
  <c r="BX354" i="19"/>
  <c r="BX355" i="19"/>
  <c r="BX356" i="19"/>
  <c r="BX357" i="19"/>
  <c r="BX358" i="19"/>
  <c r="BX359" i="19"/>
  <c r="BX360" i="19"/>
  <c r="BX361" i="19"/>
  <c r="BX362" i="19"/>
  <c r="BX363" i="19"/>
  <c r="BX364" i="19"/>
  <c r="BX365" i="19"/>
  <c r="BX366" i="19"/>
  <c r="BX367" i="19"/>
  <c r="BX368" i="19"/>
  <c r="BX369" i="19"/>
  <c r="BX370" i="19"/>
  <c r="BX371" i="19"/>
  <c r="BX372" i="19"/>
  <c r="BX373" i="19"/>
  <c r="BX374" i="19"/>
  <c r="BX375" i="19"/>
  <c r="BX376" i="19"/>
  <c r="BX377" i="19"/>
  <c r="BX378" i="19"/>
  <c r="BX379" i="19"/>
  <c r="BX380" i="19"/>
  <c r="BX381" i="19"/>
  <c r="BX382" i="19"/>
  <c r="BX383" i="19"/>
  <c r="BX384" i="19"/>
  <c r="BX385" i="19"/>
  <c r="BX386" i="19"/>
  <c r="BX387" i="19"/>
  <c r="BX388" i="19"/>
  <c r="BX389" i="19"/>
  <c r="BX390" i="19"/>
  <c r="BX391" i="19"/>
  <c r="BX392" i="19"/>
  <c r="BX393" i="19"/>
  <c r="BX394" i="19"/>
  <c r="BX395" i="19"/>
  <c r="BX396" i="19"/>
  <c r="BX397" i="19"/>
  <c r="BX398" i="19"/>
  <c r="BX399" i="19"/>
  <c r="BX400" i="19"/>
  <c r="BX401" i="19"/>
  <c r="BX402" i="19"/>
  <c r="BX403" i="19"/>
  <c r="BX404" i="19"/>
  <c r="BX405" i="19"/>
  <c r="BX406" i="19"/>
  <c r="BX407" i="19"/>
  <c r="BX408" i="19"/>
  <c r="BX409" i="19"/>
  <c r="BX410" i="19"/>
  <c r="BX411" i="19"/>
  <c r="BX412" i="19"/>
  <c r="BX413" i="19"/>
  <c r="BX414" i="19"/>
  <c r="BX415" i="19"/>
  <c r="BX416" i="19"/>
  <c r="BX417" i="19"/>
  <c r="BX418" i="19"/>
  <c r="BX419" i="19"/>
  <c r="BX420" i="19"/>
  <c r="BX421" i="19"/>
  <c r="BX422" i="19"/>
  <c r="BX423" i="19"/>
  <c r="BX424" i="19"/>
  <c r="BX425" i="19"/>
  <c r="BX426" i="19"/>
  <c r="BX427" i="19"/>
  <c r="BX428" i="19"/>
  <c r="BX429" i="19"/>
  <c r="BX430" i="19"/>
  <c r="BX431" i="19"/>
  <c r="BX432" i="19"/>
  <c r="BX433" i="19"/>
  <c r="BX434" i="19"/>
  <c r="BX435" i="19"/>
  <c r="BX436" i="19"/>
  <c r="BX437" i="19"/>
  <c r="BX438" i="19"/>
  <c r="BX439" i="19"/>
  <c r="BX440" i="19"/>
  <c r="BX441" i="19"/>
  <c r="BX442" i="19"/>
  <c r="BX443" i="19"/>
  <c r="BX444" i="19"/>
  <c r="BX445" i="19"/>
  <c r="BX446" i="19"/>
  <c r="BX447" i="19"/>
  <c r="BX448" i="19"/>
  <c r="BX449" i="19"/>
  <c r="BX450" i="19"/>
  <c r="BX451" i="19"/>
  <c r="BX452" i="19"/>
  <c r="BX453" i="19"/>
  <c r="BX454" i="19"/>
  <c r="BX455" i="19"/>
  <c r="BX456" i="19"/>
  <c r="BX457" i="19"/>
  <c r="BX458" i="19"/>
  <c r="BX459" i="19"/>
  <c r="BX460" i="19"/>
  <c r="BX461" i="19"/>
  <c r="BX462" i="19"/>
  <c r="BX463" i="19"/>
  <c r="BX464" i="19"/>
  <c r="BX465" i="19"/>
  <c r="BX466" i="19"/>
  <c r="BX467" i="19"/>
  <c r="BX468" i="19"/>
  <c r="BX469" i="19"/>
  <c r="BX470" i="19"/>
  <c r="BX471" i="19"/>
  <c r="BX472" i="19"/>
  <c r="AS9" i="19" l="1"/>
  <c r="AI75" i="25" l="1"/>
  <c r="AI76" i="25"/>
  <c r="AI77" i="25"/>
  <c r="AI78" i="25"/>
  <c r="AI80" i="25"/>
  <c r="AI81" i="25"/>
  <c r="AI82" i="25"/>
  <c r="AI83" i="25"/>
  <c r="AI84" i="25"/>
  <c r="AI85" i="25"/>
  <c r="AI86" i="25"/>
  <c r="AI87" i="25"/>
  <c r="AI88" i="25"/>
  <c r="AI89" i="25"/>
  <c r="AI90" i="25"/>
  <c r="AI91"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E75" i="25" l="1"/>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U72" i="19" l="1"/>
  <c r="Y72" i="19"/>
  <c r="I80" i="25" l="1"/>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38"/>
  <c r="V73" i="38" l="1"/>
  <c r="AR11" i="19"/>
  <c r="AR14" i="19"/>
  <c r="D78" i="25" l="1"/>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AQ84" i="25" s="1"/>
  <c r="D85" i="25"/>
  <c r="AQ85" i="25" s="1"/>
  <c r="D86" i="25"/>
  <c r="AQ86" i="25" s="1"/>
  <c r="D87" i="25"/>
  <c r="AQ87" i="25" s="1"/>
  <c r="D88" i="25"/>
  <c r="AQ88" i="25" s="1"/>
  <c r="D89" i="25"/>
  <c r="AQ89" i="25" s="1"/>
  <c r="D90" i="25"/>
  <c r="AQ90" i="25" s="1"/>
  <c r="D91" i="25"/>
  <c r="AQ91" i="25" s="1"/>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R417" i="25" l="1"/>
  <c r="AP417" i="25"/>
  <c r="AR261" i="25"/>
  <c r="AP261" i="25"/>
  <c r="AR452" i="25"/>
  <c r="AP452" i="25"/>
  <c r="AR320" i="25"/>
  <c r="AP320" i="25"/>
  <c r="AR212" i="25"/>
  <c r="AP212" i="25"/>
  <c r="AR92" i="25"/>
  <c r="AP92" i="25"/>
  <c r="AR427" i="25"/>
  <c r="AP427" i="25"/>
  <c r="AR307" i="25"/>
  <c r="AP307" i="25"/>
  <c r="AR187" i="25"/>
  <c r="AP187" i="25"/>
  <c r="AP456" i="25"/>
  <c r="AR456" i="25"/>
  <c r="AP420" i="25"/>
  <c r="AR420" i="25"/>
  <c r="AR384" i="25"/>
  <c r="AP384" i="25"/>
  <c r="AR336" i="25"/>
  <c r="AP336" i="25"/>
  <c r="AR300" i="25"/>
  <c r="AP300" i="25"/>
  <c r="AR276" i="25"/>
  <c r="AP276" i="25"/>
  <c r="AR252" i="25"/>
  <c r="AP252" i="25"/>
  <c r="AR228" i="25"/>
  <c r="AP228" i="25"/>
  <c r="AR216" i="25"/>
  <c r="AP216" i="25"/>
  <c r="AR204" i="25"/>
  <c r="AP204" i="25"/>
  <c r="AR192" i="25"/>
  <c r="AP192" i="25"/>
  <c r="AR180" i="25"/>
  <c r="AP180" i="25"/>
  <c r="AR168" i="25"/>
  <c r="AP168" i="25"/>
  <c r="AR156" i="25"/>
  <c r="AP156" i="25"/>
  <c r="AR144" i="25"/>
  <c r="AP144" i="25"/>
  <c r="AR132" i="25"/>
  <c r="AP132" i="25"/>
  <c r="AR120" i="25"/>
  <c r="AP120" i="25"/>
  <c r="AR108" i="25"/>
  <c r="AP108" i="25"/>
  <c r="AR96" i="25"/>
  <c r="AP96" i="25"/>
  <c r="AR84" i="25"/>
  <c r="AP84" i="25"/>
  <c r="AR465" i="25"/>
  <c r="AP465" i="25"/>
  <c r="AR321" i="25"/>
  <c r="AP321" i="25"/>
  <c r="AR213" i="25"/>
  <c r="AP213" i="25"/>
  <c r="AR440" i="25"/>
  <c r="AP440" i="25"/>
  <c r="AR308" i="25"/>
  <c r="AP308" i="25"/>
  <c r="AR164" i="25"/>
  <c r="AP164" i="25"/>
  <c r="AR391" i="25"/>
  <c r="AP391" i="25"/>
  <c r="AR271" i="25"/>
  <c r="AP271" i="25"/>
  <c r="AR151" i="25"/>
  <c r="AP151" i="25"/>
  <c r="AP444" i="25"/>
  <c r="AR444" i="25"/>
  <c r="AP408" i="25"/>
  <c r="AR408" i="25"/>
  <c r="AR372" i="25"/>
  <c r="AP372" i="25"/>
  <c r="AR348" i="25"/>
  <c r="AP348" i="25"/>
  <c r="AR312" i="25"/>
  <c r="AP312" i="25"/>
  <c r="AR264" i="25"/>
  <c r="AP264" i="25"/>
  <c r="AR467" i="25"/>
  <c r="AP467" i="25"/>
  <c r="AR443" i="25"/>
  <c r="AP443" i="25"/>
  <c r="AR419" i="25"/>
  <c r="AP419" i="25"/>
  <c r="AR395" i="25"/>
  <c r="AP395" i="25"/>
  <c r="AR371" i="25"/>
  <c r="AP371" i="25"/>
  <c r="AR359" i="25"/>
  <c r="AP359" i="25"/>
  <c r="AR347" i="25"/>
  <c r="AP347" i="25"/>
  <c r="AR335" i="25"/>
  <c r="AP335" i="25"/>
  <c r="AR323" i="25"/>
  <c r="AP323" i="25"/>
  <c r="AR311" i="25"/>
  <c r="AP311" i="25"/>
  <c r="AR299" i="25"/>
  <c r="AP299" i="25"/>
  <c r="AR287" i="25"/>
  <c r="AP287" i="25"/>
  <c r="AR275" i="25"/>
  <c r="AP275" i="25"/>
  <c r="AR263" i="25"/>
  <c r="AP263" i="25"/>
  <c r="AR251" i="25"/>
  <c r="AP251" i="25"/>
  <c r="AR239" i="25"/>
  <c r="AP239" i="25"/>
  <c r="AR227" i="25"/>
  <c r="AP227" i="25"/>
  <c r="AR215" i="25"/>
  <c r="AP215" i="25"/>
  <c r="AR203" i="25"/>
  <c r="AP203" i="25"/>
  <c r="AR191" i="25"/>
  <c r="AP191" i="25"/>
  <c r="AR179" i="25"/>
  <c r="AP179" i="25"/>
  <c r="AR167" i="25"/>
  <c r="AP167" i="25"/>
  <c r="AR155" i="25"/>
  <c r="AP155" i="25"/>
  <c r="AR143" i="25"/>
  <c r="AP143" i="25"/>
  <c r="AR131" i="25"/>
  <c r="AP131" i="25"/>
  <c r="AR119" i="25"/>
  <c r="AP119" i="25"/>
  <c r="AR107" i="25"/>
  <c r="AP107" i="25"/>
  <c r="AR95" i="25"/>
  <c r="AP95" i="25"/>
  <c r="AR333" i="25"/>
  <c r="AP333" i="25"/>
  <c r="AR237" i="25"/>
  <c r="AP237" i="25"/>
  <c r="AR464" i="25"/>
  <c r="AP464" i="25"/>
  <c r="AR332" i="25"/>
  <c r="AP332" i="25"/>
  <c r="AR188" i="25"/>
  <c r="AP188" i="25"/>
  <c r="AR451" i="25"/>
  <c r="AP451" i="25"/>
  <c r="AR343" i="25"/>
  <c r="AP343" i="25"/>
  <c r="AR259" i="25"/>
  <c r="AP259" i="25"/>
  <c r="AR211" i="25"/>
  <c r="AP211" i="25"/>
  <c r="AR127" i="25"/>
  <c r="AP127" i="25"/>
  <c r="AR468" i="25"/>
  <c r="AP468" i="25"/>
  <c r="AR432" i="25"/>
  <c r="AP432" i="25"/>
  <c r="AP396" i="25"/>
  <c r="AR396" i="25"/>
  <c r="AP360" i="25"/>
  <c r="AR360" i="25"/>
  <c r="AR324" i="25"/>
  <c r="AP324" i="25"/>
  <c r="AR288" i="25"/>
  <c r="AP288" i="25"/>
  <c r="AR240" i="25"/>
  <c r="AP240" i="25"/>
  <c r="AR455" i="25"/>
  <c r="AP455" i="25"/>
  <c r="AR431" i="25"/>
  <c r="AP431" i="25"/>
  <c r="AR407" i="25"/>
  <c r="AP407" i="25"/>
  <c r="AR383" i="25"/>
  <c r="AP383" i="25"/>
  <c r="AR466" i="25"/>
  <c r="AP466" i="25"/>
  <c r="AR454" i="25"/>
  <c r="AP454" i="25"/>
  <c r="AR442" i="25"/>
  <c r="AP442" i="25"/>
  <c r="AR430" i="25"/>
  <c r="AP430" i="25"/>
  <c r="AR418" i="25"/>
  <c r="AP418" i="25"/>
  <c r="AR406" i="25"/>
  <c r="AP406" i="25"/>
  <c r="AR394" i="25"/>
  <c r="AP394" i="25"/>
  <c r="AR382" i="25"/>
  <c r="AP382" i="25"/>
  <c r="AR370" i="25"/>
  <c r="AP370" i="25"/>
  <c r="AR358" i="25"/>
  <c r="AP358" i="25"/>
  <c r="AR346" i="25"/>
  <c r="AP346" i="25"/>
  <c r="AR334" i="25"/>
  <c r="AP334" i="25"/>
  <c r="AR322" i="25"/>
  <c r="AP322" i="25"/>
  <c r="AR310" i="25"/>
  <c r="AP310" i="25"/>
  <c r="AR298" i="25"/>
  <c r="AP298" i="25"/>
  <c r="AR286" i="25"/>
  <c r="AP286" i="25"/>
  <c r="AR274" i="25"/>
  <c r="AP274" i="25"/>
  <c r="AR262" i="25"/>
  <c r="AP262" i="25"/>
  <c r="AR250" i="25"/>
  <c r="AP250" i="25"/>
  <c r="AR238" i="25"/>
  <c r="AP238" i="25"/>
  <c r="AR226" i="25"/>
  <c r="AP226" i="25"/>
  <c r="AR214" i="25"/>
  <c r="AP214" i="25"/>
  <c r="AR202" i="25"/>
  <c r="AP202" i="25"/>
  <c r="AR190" i="25"/>
  <c r="AP190" i="25"/>
  <c r="AR178" i="25"/>
  <c r="AP178" i="25"/>
  <c r="AR166" i="25"/>
  <c r="AP166" i="25"/>
  <c r="AR154" i="25"/>
  <c r="AP154" i="25"/>
  <c r="AR142" i="25"/>
  <c r="AP142" i="25"/>
  <c r="AR130" i="25"/>
  <c r="AP130" i="25"/>
  <c r="AR118" i="25"/>
  <c r="AP118" i="25"/>
  <c r="AR106" i="25"/>
  <c r="AP106" i="25"/>
  <c r="AR94" i="25"/>
  <c r="AP94" i="25"/>
  <c r="AR381" i="25"/>
  <c r="AP381" i="25"/>
  <c r="AR273" i="25"/>
  <c r="AP273" i="25"/>
  <c r="AR177" i="25"/>
  <c r="AP177" i="25"/>
  <c r="AR153" i="25"/>
  <c r="AP153" i="25"/>
  <c r="AR141" i="25"/>
  <c r="AP141" i="25"/>
  <c r="AR129" i="25"/>
  <c r="AP129" i="25"/>
  <c r="AR117" i="25"/>
  <c r="AP117" i="25"/>
  <c r="AR105" i="25"/>
  <c r="AP105" i="25"/>
  <c r="AR93" i="25"/>
  <c r="AP93" i="25"/>
  <c r="AR429" i="25"/>
  <c r="AP429" i="25"/>
  <c r="AR285" i="25"/>
  <c r="AP285" i="25"/>
  <c r="AR428" i="25"/>
  <c r="AP428" i="25"/>
  <c r="AR272" i="25"/>
  <c r="AP272" i="25"/>
  <c r="AR140" i="25"/>
  <c r="AP140" i="25"/>
  <c r="AR369" i="25"/>
  <c r="AP369" i="25"/>
  <c r="AR249" i="25"/>
  <c r="AP249" i="25"/>
  <c r="AR380" i="25"/>
  <c r="AP380" i="25"/>
  <c r="AR284" i="25"/>
  <c r="AP284" i="25"/>
  <c r="AR176" i="25"/>
  <c r="AP176" i="25"/>
  <c r="AR128" i="25"/>
  <c r="AP128" i="25"/>
  <c r="AR403" i="25"/>
  <c r="AP403" i="25"/>
  <c r="AR247" i="25"/>
  <c r="AP247" i="25"/>
  <c r="AR115" i="25"/>
  <c r="AP115" i="25"/>
  <c r="AR393" i="25"/>
  <c r="AP393" i="25"/>
  <c r="AR189" i="25"/>
  <c r="AP189" i="25"/>
  <c r="AR368" i="25"/>
  <c r="AP368" i="25"/>
  <c r="AR236" i="25"/>
  <c r="AP236" i="25"/>
  <c r="AR104" i="25"/>
  <c r="AP104" i="25"/>
  <c r="AR379" i="25"/>
  <c r="AP379" i="25"/>
  <c r="AR235" i="25"/>
  <c r="AP235" i="25"/>
  <c r="AR91" i="25"/>
  <c r="AP91" i="25"/>
  <c r="AP414" i="25"/>
  <c r="AR414" i="25"/>
  <c r="AP330" i="25"/>
  <c r="AR330" i="25"/>
  <c r="AP246" i="25"/>
  <c r="AR246" i="25"/>
  <c r="AP162" i="25"/>
  <c r="AR162" i="25"/>
  <c r="AR453" i="25"/>
  <c r="AP453" i="25"/>
  <c r="AR297" i="25"/>
  <c r="AP297" i="25"/>
  <c r="AR404" i="25"/>
  <c r="AP404" i="25"/>
  <c r="AR260" i="25"/>
  <c r="AP260" i="25"/>
  <c r="AR355" i="25"/>
  <c r="AP355" i="25"/>
  <c r="AR223" i="25"/>
  <c r="AP223" i="25"/>
  <c r="AR103" i="25"/>
  <c r="AP103" i="25"/>
  <c r="AP462" i="25"/>
  <c r="AR462" i="25"/>
  <c r="AP378" i="25"/>
  <c r="AR378" i="25"/>
  <c r="AP306" i="25"/>
  <c r="AR306" i="25"/>
  <c r="AP258" i="25"/>
  <c r="AR258" i="25"/>
  <c r="AP198" i="25"/>
  <c r="AR198" i="25"/>
  <c r="AP90" i="25"/>
  <c r="AR90" i="25"/>
  <c r="AP425" i="25"/>
  <c r="AR425" i="25"/>
  <c r="AP305" i="25"/>
  <c r="AR305" i="25"/>
  <c r="AR441" i="25"/>
  <c r="AP441" i="25"/>
  <c r="AR201" i="25"/>
  <c r="AP201" i="25"/>
  <c r="AR356" i="25"/>
  <c r="AP356" i="25"/>
  <c r="AR224" i="25"/>
  <c r="AP224" i="25"/>
  <c r="AR116" i="25"/>
  <c r="AP116" i="25"/>
  <c r="AR439" i="25"/>
  <c r="AP439" i="25"/>
  <c r="AR283" i="25"/>
  <c r="AP283" i="25"/>
  <c r="AR139" i="25"/>
  <c r="AP139" i="25"/>
  <c r="AP402" i="25"/>
  <c r="AR402" i="25"/>
  <c r="AP138" i="25"/>
  <c r="AR138" i="25"/>
  <c r="AP413" i="25"/>
  <c r="AR413" i="25"/>
  <c r="AP353" i="25"/>
  <c r="AR353" i="25"/>
  <c r="AP293" i="25"/>
  <c r="AR293" i="25"/>
  <c r="AP233" i="25"/>
  <c r="AR233" i="25"/>
  <c r="AP185" i="25"/>
  <c r="AR185" i="25"/>
  <c r="AP149" i="25"/>
  <c r="AR149" i="25"/>
  <c r="AP101" i="25"/>
  <c r="AR101" i="25"/>
  <c r="AP472" i="25"/>
  <c r="AR472" i="25"/>
  <c r="AP424" i="25"/>
  <c r="AR424" i="25"/>
  <c r="AP376" i="25"/>
  <c r="AR376" i="25"/>
  <c r="AP340" i="25"/>
  <c r="AR340" i="25"/>
  <c r="AP304" i="25"/>
  <c r="AR304" i="25"/>
  <c r="AP256" i="25"/>
  <c r="AR256" i="25"/>
  <c r="AP208" i="25"/>
  <c r="AR208" i="25"/>
  <c r="AP160" i="25"/>
  <c r="AR160" i="25"/>
  <c r="AR88" i="25"/>
  <c r="AP88" i="25"/>
  <c r="AR357" i="25"/>
  <c r="AP357" i="25"/>
  <c r="AR165" i="25"/>
  <c r="AP165" i="25"/>
  <c r="AR344" i="25"/>
  <c r="AP344" i="25"/>
  <c r="AR200" i="25"/>
  <c r="AP200" i="25"/>
  <c r="AR415" i="25"/>
  <c r="AP415" i="25"/>
  <c r="AR331" i="25"/>
  <c r="AP331" i="25"/>
  <c r="AR199" i="25"/>
  <c r="AP199" i="25"/>
  <c r="AP426" i="25"/>
  <c r="AR426" i="25"/>
  <c r="AP366" i="25"/>
  <c r="AR366" i="25"/>
  <c r="AP318" i="25"/>
  <c r="AR318" i="25"/>
  <c r="AP270" i="25"/>
  <c r="AR270" i="25"/>
  <c r="AP210" i="25"/>
  <c r="AR210" i="25"/>
  <c r="AP150" i="25"/>
  <c r="AR150" i="25"/>
  <c r="AP114" i="25"/>
  <c r="AR114" i="25"/>
  <c r="AP437" i="25"/>
  <c r="AR437" i="25"/>
  <c r="AP389" i="25"/>
  <c r="AR389" i="25"/>
  <c r="AP341" i="25"/>
  <c r="AR341" i="25"/>
  <c r="AP317" i="25"/>
  <c r="AR317" i="25"/>
  <c r="AP257" i="25"/>
  <c r="AR257" i="25"/>
  <c r="AP221" i="25"/>
  <c r="AR221" i="25"/>
  <c r="AP197" i="25"/>
  <c r="AR197" i="25"/>
  <c r="AP161" i="25"/>
  <c r="AR161" i="25"/>
  <c r="AP113" i="25"/>
  <c r="AR113" i="25"/>
  <c r="AP460" i="25"/>
  <c r="AR460" i="25"/>
  <c r="AP436" i="25"/>
  <c r="AR436" i="25"/>
  <c r="AP400" i="25"/>
  <c r="AR400" i="25"/>
  <c r="AP352" i="25"/>
  <c r="AR352" i="25"/>
  <c r="AP316" i="25"/>
  <c r="AR316" i="25"/>
  <c r="AP280" i="25"/>
  <c r="AR280" i="25"/>
  <c r="AP244" i="25"/>
  <c r="AR244" i="25"/>
  <c r="AP220" i="25"/>
  <c r="AR220" i="25"/>
  <c r="AP184" i="25"/>
  <c r="AR184" i="25"/>
  <c r="AP148" i="25"/>
  <c r="AR148" i="25"/>
  <c r="AP124" i="25"/>
  <c r="AR124" i="25"/>
  <c r="AP100" i="25"/>
  <c r="AR100" i="25"/>
  <c r="AP459" i="25"/>
  <c r="AR459" i="25"/>
  <c r="AP423" i="25"/>
  <c r="AR423" i="25"/>
  <c r="AP387" i="25"/>
  <c r="AR387" i="25"/>
  <c r="AP351" i="25"/>
  <c r="AR351" i="25"/>
  <c r="AP315" i="25"/>
  <c r="AR315" i="25"/>
  <c r="AP267" i="25"/>
  <c r="AR267" i="25"/>
  <c r="AP231" i="25"/>
  <c r="AR231" i="25"/>
  <c r="AP195" i="25"/>
  <c r="AR195" i="25"/>
  <c r="AP171" i="25"/>
  <c r="AR171" i="25"/>
  <c r="AP135" i="25"/>
  <c r="AR135" i="25"/>
  <c r="AP99" i="25"/>
  <c r="AR99" i="25"/>
  <c r="AR345" i="25"/>
  <c r="AP345" i="25"/>
  <c r="AR225" i="25"/>
  <c r="AP225" i="25"/>
  <c r="AR416" i="25"/>
  <c r="AP416" i="25"/>
  <c r="AR296" i="25"/>
  <c r="AP296" i="25"/>
  <c r="AR152" i="25"/>
  <c r="AP152" i="25"/>
  <c r="AR463" i="25"/>
  <c r="AP463" i="25"/>
  <c r="AR367" i="25"/>
  <c r="AP367" i="25"/>
  <c r="AR295" i="25"/>
  <c r="AP295" i="25"/>
  <c r="AR175" i="25"/>
  <c r="AP175" i="25"/>
  <c r="AP450" i="25"/>
  <c r="AR450" i="25"/>
  <c r="AP390" i="25"/>
  <c r="AR390" i="25"/>
  <c r="AP342" i="25"/>
  <c r="AR342" i="25"/>
  <c r="AP282" i="25"/>
  <c r="AR282" i="25"/>
  <c r="AP222" i="25"/>
  <c r="AR222" i="25"/>
  <c r="AP174" i="25"/>
  <c r="AR174" i="25"/>
  <c r="AP126" i="25"/>
  <c r="AR126" i="25"/>
  <c r="AP449" i="25"/>
  <c r="AR449" i="25"/>
  <c r="AP401" i="25"/>
  <c r="AR401" i="25"/>
  <c r="AP365" i="25"/>
  <c r="AR365" i="25"/>
  <c r="AP329" i="25"/>
  <c r="AR329" i="25"/>
  <c r="AP281" i="25"/>
  <c r="AR281" i="25"/>
  <c r="AP245" i="25"/>
  <c r="AR245" i="25"/>
  <c r="AP209" i="25"/>
  <c r="AR209" i="25"/>
  <c r="AP173" i="25"/>
  <c r="AR173" i="25"/>
  <c r="AP125" i="25"/>
  <c r="AR125" i="25"/>
  <c r="AP89" i="25"/>
  <c r="AR89" i="25"/>
  <c r="AP448" i="25"/>
  <c r="AR448" i="25"/>
  <c r="AP412" i="25"/>
  <c r="AR412" i="25"/>
  <c r="AP388" i="25"/>
  <c r="AR388" i="25"/>
  <c r="AP364" i="25"/>
  <c r="AR364" i="25"/>
  <c r="AP328" i="25"/>
  <c r="AR328" i="25"/>
  <c r="AP292" i="25"/>
  <c r="AR292" i="25"/>
  <c r="AP268" i="25"/>
  <c r="AR268" i="25"/>
  <c r="AP232" i="25"/>
  <c r="AR232" i="25"/>
  <c r="AP196" i="25"/>
  <c r="AR196" i="25"/>
  <c r="AP172" i="25"/>
  <c r="AR172" i="25"/>
  <c r="AP136" i="25"/>
  <c r="AR136" i="25"/>
  <c r="AP112" i="25"/>
  <c r="AR112" i="25"/>
  <c r="AP471" i="25"/>
  <c r="AR471" i="25"/>
  <c r="AP447" i="25"/>
  <c r="AR447" i="25"/>
  <c r="AP435" i="25"/>
  <c r="AR435" i="25"/>
  <c r="AP411" i="25"/>
  <c r="AR411" i="25"/>
  <c r="AP399" i="25"/>
  <c r="AR399" i="25"/>
  <c r="AP375" i="25"/>
  <c r="AR375" i="25"/>
  <c r="AP363" i="25"/>
  <c r="AR363" i="25"/>
  <c r="AP339" i="25"/>
  <c r="AR339" i="25"/>
  <c r="AP327" i="25"/>
  <c r="AR327" i="25"/>
  <c r="AP303" i="25"/>
  <c r="AR303" i="25"/>
  <c r="AP291" i="25"/>
  <c r="AR291" i="25"/>
  <c r="AP279" i="25"/>
  <c r="AR279" i="25"/>
  <c r="AP255" i="25"/>
  <c r="AR255" i="25"/>
  <c r="AP243" i="25"/>
  <c r="AR243" i="25"/>
  <c r="AP219" i="25"/>
  <c r="AR219" i="25"/>
  <c r="AP207" i="25"/>
  <c r="AR207" i="25"/>
  <c r="AP183" i="25"/>
  <c r="AR183" i="25"/>
  <c r="AP159" i="25"/>
  <c r="AR159" i="25"/>
  <c r="AP147" i="25"/>
  <c r="AR147" i="25"/>
  <c r="AP123" i="25"/>
  <c r="AR123" i="25"/>
  <c r="AP111" i="25"/>
  <c r="AR111" i="25"/>
  <c r="AP87" i="25"/>
  <c r="AR87" i="25"/>
  <c r="AP470" i="25"/>
  <c r="AR470" i="25"/>
  <c r="AP458" i="25"/>
  <c r="AR458" i="25"/>
  <c r="AP446" i="25"/>
  <c r="AR446" i="25"/>
  <c r="AP434" i="25"/>
  <c r="AR434" i="25"/>
  <c r="AP422" i="25"/>
  <c r="AR422" i="25"/>
  <c r="AP410" i="25"/>
  <c r="AR410" i="25"/>
  <c r="AP398" i="25"/>
  <c r="AR398" i="25"/>
  <c r="AP386" i="25"/>
  <c r="AR386" i="25"/>
  <c r="AP374" i="25"/>
  <c r="AR374" i="25"/>
  <c r="AP362" i="25"/>
  <c r="AR362" i="25"/>
  <c r="AP350" i="25"/>
  <c r="AR350" i="25"/>
  <c r="AP338" i="25"/>
  <c r="AR338" i="25"/>
  <c r="AP326" i="25"/>
  <c r="AR326" i="25"/>
  <c r="AP314" i="25"/>
  <c r="AR314" i="25"/>
  <c r="AP302" i="25"/>
  <c r="AR302" i="25"/>
  <c r="AP290" i="25"/>
  <c r="AR290" i="25"/>
  <c r="AP278" i="25"/>
  <c r="AR278" i="25"/>
  <c r="AP266" i="25"/>
  <c r="AR266" i="25"/>
  <c r="AP254" i="25"/>
  <c r="AR254" i="25"/>
  <c r="AP242" i="25"/>
  <c r="AR242" i="25"/>
  <c r="AP230" i="25"/>
  <c r="AR230" i="25"/>
  <c r="AP218" i="25"/>
  <c r="AR218" i="25"/>
  <c r="AP206" i="25"/>
  <c r="AR206" i="25"/>
  <c r="AP194" i="25"/>
  <c r="AR194" i="25"/>
  <c r="AP182" i="25"/>
  <c r="AR182" i="25"/>
  <c r="AP170" i="25"/>
  <c r="AR170" i="25"/>
  <c r="AP158" i="25"/>
  <c r="AR158" i="25"/>
  <c r="AP146" i="25"/>
  <c r="AR146" i="25"/>
  <c r="AP134" i="25"/>
  <c r="AR134" i="25"/>
  <c r="AP122" i="25"/>
  <c r="AR122" i="25"/>
  <c r="AP110" i="25"/>
  <c r="AR110" i="25"/>
  <c r="AP98" i="25"/>
  <c r="AR98" i="25"/>
  <c r="AR86" i="25"/>
  <c r="AP86" i="25"/>
  <c r="AR405" i="25"/>
  <c r="AP405" i="25"/>
  <c r="AR309" i="25"/>
  <c r="AP309" i="25"/>
  <c r="AR392" i="25"/>
  <c r="AP392" i="25"/>
  <c r="AR248" i="25"/>
  <c r="AP248" i="25"/>
  <c r="AR319" i="25"/>
  <c r="AP319" i="25"/>
  <c r="AR163" i="25"/>
  <c r="AP163" i="25"/>
  <c r="AP438" i="25"/>
  <c r="AR438" i="25"/>
  <c r="AP354" i="25"/>
  <c r="AR354" i="25"/>
  <c r="AP294" i="25"/>
  <c r="AR294" i="25"/>
  <c r="AP234" i="25"/>
  <c r="AR234" i="25"/>
  <c r="AP186" i="25"/>
  <c r="AR186" i="25"/>
  <c r="AP102" i="25"/>
  <c r="AR102" i="25"/>
  <c r="AP461" i="25"/>
  <c r="AR461" i="25"/>
  <c r="AP377" i="25"/>
  <c r="AR377" i="25"/>
  <c r="AP269" i="25"/>
  <c r="AR269" i="25"/>
  <c r="AP137" i="25"/>
  <c r="AR137" i="25"/>
  <c r="AP469" i="25"/>
  <c r="AR469" i="25"/>
  <c r="AR457" i="25"/>
  <c r="AP457" i="25"/>
  <c r="AR445" i="25"/>
  <c r="AP445" i="25"/>
  <c r="AP433" i="25"/>
  <c r="AR433" i="25"/>
  <c r="AP421" i="25"/>
  <c r="AR421" i="25"/>
  <c r="AR409" i="25"/>
  <c r="AP409" i="25"/>
  <c r="AP397" i="25"/>
  <c r="AR397" i="25"/>
  <c r="AR385" i="25"/>
  <c r="AP385" i="25"/>
  <c r="AR373" i="25"/>
  <c r="AP373" i="25"/>
  <c r="AP361" i="25"/>
  <c r="AR361" i="25"/>
  <c r="AR349" i="25"/>
  <c r="AP349" i="25"/>
  <c r="AR337" i="25"/>
  <c r="AP337" i="25"/>
  <c r="AP325" i="25"/>
  <c r="AR325" i="25"/>
  <c r="AR313" i="25"/>
  <c r="AP313" i="25"/>
  <c r="AR301" i="25"/>
  <c r="AP301" i="25"/>
  <c r="AR289" i="25"/>
  <c r="AP289" i="25"/>
  <c r="AR277" i="25"/>
  <c r="AP277" i="25"/>
  <c r="AP265" i="25"/>
  <c r="AR265" i="25"/>
  <c r="AR253" i="25"/>
  <c r="AP253" i="25"/>
  <c r="AP241" i="25"/>
  <c r="AR241" i="25"/>
  <c r="AR229" i="25"/>
  <c r="AP229" i="25"/>
  <c r="AP217" i="25"/>
  <c r="AR217" i="25"/>
  <c r="AR205" i="25"/>
  <c r="AP205" i="25"/>
  <c r="AR193" i="25"/>
  <c r="AP193" i="25"/>
  <c r="AP181" i="25"/>
  <c r="AR181" i="25"/>
  <c r="AP169" i="25"/>
  <c r="AR169" i="25"/>
  <c r="AR157" i="25"/>
  <c r="AP157" i="25"/>
  <c r="AR145" i="25"/>
  <c r="AP145" i="25"/>
  <c r="AR133" i="25"/>
  <c r="AP133" i="25"/>
  <c r="AP121" i="25"/>
  <c r="AR121" i="25"/>
  <c r="AR109" i="25"/>
  <c r="AP109" i="25"/>
  <c r="AP97" i="25"/>
  <c r="AR97" i="25"/>
  <c r="AR85" i="25"/>
  <c r="AP85" i="25"/>
  <c r="J80" i="25" l="1"/>
  <c r="J81" i="25"/>
  <c r="J82" i="25"/>
  <c r="AL84" i="25" l="1"/>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AL81" i="25"/>
  <c r="AL82" i="25"/>
  <c r="AL75" i="25"/>
  <c r="AL76" i="25"/>
  <c r="AL77" i="25"/>
  <c r="AL78" i="25"/>
  <c r="AE75" i="25"/>
  <c r="AF75" i="25"/>
  <c r="AE76" i="25"/>
  <c r="AF76" i="25"/>
  <c r="AE77" i="25"/>
  <c r="AF77" i="25"/>
  <c r="AE78" i="25"/>
  <c r="AF78" i="25"/>
  <c r="AE80" i="25"/>
  <c r="AF80" i="25"/>
  <c r="AE81" i="25"/>
  <c r="AF81" i="25"/>
  <c r="AE82" i="25"/>
  <c r="AF82" i="25"/>
  <c r="AE84" i="25"/>
  <c r="AF84" i="25"/>
  <c r="BY84" i="19" s="1"/>
  <c r="AE85" i="25"/>
  <c r="AF85" i="25"/>
  <c r="BY85" i="19" s="1"/>
  <c r="AE86" i="25"/>
  <c r="AF86" i="25"/>
  <c r="BY86" i="19" s="1"/>
  <c r="AE87" i="25"/>
  <c r="AF87" i="25"/>
  <c r="BY87" i="19" s="1"/>
  <c r="AE88" i="25"/>
  <c r="AF88" i="25"/>
  <c r="BY88" i="19" s="1"/>
  <c r="AE89" i="25"/>
  <c r="AF89" i="25"/>
  <c r="BY89" i="19" s="1"/>
  <c r="AE90" i="25"/>
  <c r="AF90" i="25"/>
  <c r="BY90" i="19" s="1"/>
  <c r="AE91" i="25"/>
  <c r="AF91" i="25"/>
  <c r="BY91" i="19" s="1"/>
  <c r="AE92" i="25"/>
  <c r="AF92" i="25"/>
  <c r="BY92" i="19" s="1"/>
  <c r="AE93" i="25"/>
  <c r="AF93" i="25"/>
  <c r="BY93" i="19" s="1"/>
  <c r="AE94" i="25"/>
  <c r="AF94" i="25"/>
  <c r="BY94" i="19" s="1"/>
  <c r="AE95" i="25"/>
  <c r="AF95" i="25"/>
  <c r="BY95" i="19" s="1"/>
  <c r="AE96" i="25"/>
  <c r="AF96" i="25"/>
  <c r="BY96" i="19" s="1"/>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AW86" i="25" s="1"/>
  <c r="CH86" i="19" s="1"/>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AW87" i="25" s="1"/>
  <c r="CH87" i="19" s="1"/>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AW89" i="25" s="1"/>
  <c r="CH89" i="19" s="1"/>
  <c r="F90" i="25"/>
  <c r="AW90" i="25" s="1"/>
  <c r="CH90" i="19" s="1"/>
  <c r="F91" i="25"/>
  <c r="AW91" i="25" s="1"/>
  <c r="CH91" i="19" s="1"/>
  <c r="F92" i="25"/>
  <c r="AW92" i="25" s="1"/>
  <c r="CH92" i="19" s="1"/>
  <c r="F93" i="25"/>
  <c r="AW93" i="25" s="1"/>
  <c r="CH93" i="19" s="1"/>
  <c r="F94" i="25"/>
  <c r="AW94" i="25" s="1"/>
  <c r="CH94" i="19" s="1"/>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D75" i="25"/>
  <c r="D76" i="25"/>
  <c r="AW97" i="25"/>
  <c r="CH97" i="19" s="1"/>
  <c r="CK97" i="19" s="1"/>
  <c r="AW98" i="25"/>
  <c r="CH98" i="19" s="1"/>
  <c r="CK98" i="19" s="1"/>
  <c r="AW99" i="25"/>
  <c r="CH99" i="19" s="1"/>
  <c r="CK99" i="19" s="1"/>
  <c r="AW100" i="25"/>
  <c r="CH100" i="19" s="1"/>
  <c r="CK100" i="19" s="1"/>
  <c r="AW101" i="25"/>
  <c r="CH101" i="19" s="1"/>
  <c r="CK101" i="19" s="1"/>
  <c r="AW102" i="25"/>
  <c r="CH102" i="19" s="1"/>
  <c r="CK102" i="19" s="1"/>
  <c r="AW103" i="25"/>
  <c r="CH103" i="19" s="1"/>
  <c r="CK103" i="19" s="1"/>
  <c r="AW104" i="25"/>
  <c r="CH104" i="19" s="1"/>
  <c r="CK104" i="19" s="1"/>
  <c r="AW105" i="25"/>
  <c r="CH105" i="19" s="1"/>
  <c r="CK105" i="19" s="1"/>
  <c r="AW106" i="25"/>
  <c r="CH106" i="19" s="1"/>
  <c r="CK106" i="19" s="1"/>
  <c r="AW107" i="25"/>
  <c r="CH107" i="19" s="1"/>
  <c r="CK107" i="19" s="1"/>
  <c r="AW108" i="25"/>
  <c r="CH108" i="19" s="1"/>
  <c r="CK108" i="19" s="1"/>
  <c r="AW109" i="25"/>
  <c r="CH109" i="19" s="1"/>
  <c r="CK109" i="19" s="1"/>
  <c r="AW110" i="25"/>
  <c r="CH110" i="19" s="1"/>
  <c r="CK110" i="19" s="1"/>
  <c r="AW111" i="25"/>
  <c r="CH111" i="19" s="1"/>
  <c r="CK111" i="19" s="1"/>
  <c r="AW112" i="25"/>
  <c r="CH112" i="19" s="1"/>
  <c r="CK112" i="19" s="1"/>
  <c r="AW113" i="25"/>
  <c r="CH113" i="19" s="1"/>
  <c r="CK113" i="19" s="1"/>
  <c r="AW114" i="25"/>
  <c r="CH114" i="19" s="1"/>
  <c r="CK114" i="19" s="1"/>
  <c r="AW115" i="25"/>
  <c r="CH115" i="19" s="1"/>
  <c r="CK115" i="19" s="1"/>
  <c r="AW116" i="25"/>
  <c r="CH116" i="19" s="1"/>
  <c r="CK116" i="19" s="1"/>
  <c r="AW117" i="25"/>
  <c r="CH117" i="19" s="1"/>
  <c r="CK117" i="19" s="1"/>
  <c r="AW118" i="25"/>
  <c r="CH118" i="19" s="1"/>
  <c r="CK118" i="19" s="1"/>
  <c r="AW119" i="25"/>
  <c r="CH119" i="19" s="1"/>
  <c r="CK119" i="19" s="1"/>
  <c r="AW120" i="25"/>
  <c r="CH120" i="19" s="1"/>
  <c r="CK120" i="19" s="1"/>
  <c r="AW121" i="25"/>
  <c r="CH121" i="19" s="1"/>
  <c r="CK121" i="19" s="1"/>
  <c r="AW122" i="25"/>
  <c r="CH122" i="19" s="1"/>
  <c r="CK122" i="19" s="1"/>
  <c r="AW123" i="25"/>
  <c r="CH123" i="19" s="1"/>
  <c r="CK123" i="19" s="1"/>
  <c r="AW124" i="25"/>
  <c r="CH124" i="19" s="1"/>
  <c r="CK124" i="19" s="1"/>
  <c r="AW125" i="25"/>
  <c r="CH125" i="19" s="1"/>
  <c r="CK125" i="19" s="1"/>
  <c r="AW126" i="25"/>
  <c r="CH126" i="19" s="1"/>
  <c r="CK126" i="19" s="1"/>
  <c r="AW127" i="25"/>
  <c r="CH127" i="19" s="1"/>
  <c r="CK127" i="19" s="1"/>
  <c r="AW128" i="25"/>
  <c r="CH128" i="19" s="1"/>
  <c r="CK128" i="19" s="1"/>
  <c r="AW129" i="25"/>
  <c r="CH129" i="19" s="1"/>
  <c r="CK129" i="19" s="1"/>
  <c r="AW130" i="25"/>
  <c r="CH130" i="19" s="1"/>
  <c r="CK130" i="19" s="1"/>
  <c r="AW131" i="25"/>
  <c r="CH131" i="19" s="1"/>
  <c r="CK131" i="19" s="1"/>
  <c r="AW132" i="25"/>
  <c r="CH132" i="19" s="1"/>
  <c r="CK132" i="19" s="1"/>
  <c r="AW133" i="25"/>
  <c r="CH133" i="19" s="1"/>
  <c r="CK133" i="19" s="1"/>
  <c r="AW134" i="25"/>
  <c r="CH134" i="19" s="1"/>
  <c r="CK134" i="19" s="1"/>
  <c r="AW135" i="25"/>
  <c r="CH135" i="19" s="1"/>
  <c r="CK135" i="19" s="1"/>
  <c r="AW136" i="25"/>
  <c r="CH136" i="19" s="1"/>
  <c r="CK136" i="19" s="1"/>
  <c r="AW137" i="25"/>
  <c r="CH137" i="19" s="1"/>
  <c r="CK137" i="19" s="1"/>
  <c r="AW138" i="25"/>
  <c r="CH138" i="19" s="1"/>
  <c r="CK138" i="19" s="1"/>
  <c r="AW139" i="25"/>
  <c r="CH139" i="19" s="1"/>
  <c r="CK139" i="19" s="1"/>
  <c r="AW140" i="25"/>
  <c r="CH140" i="19" s="1"/>
  <c r="CK140" i="19" s="1"/>
  <c r="AW141" i="25"/>
  <c r="CH141" i="19" s="1"/>
  <c r="CK141" i="19" s="1"/>
  <c r="AW142" i="25"/>
  <c r="CH142" i="19" s="1"/>
  <c r="CK142" i="19" s="1"/>
  <c r="AW143" i="25"/>
  <c r="CH143" i="19" s="1"/>
  <c r="CK143" i="19" s="1"/>
  <c r="AW144" i="25"/>
  <c r="CH144" i="19" s="1"/>
  <c r="CK144" i="19" s="1"/>
  <c r="AW145" i="25"/>
  <c r="CH145" i="19" s="1"/>
  <c r="CK145" i="19" s="1"/>
  <c r="AW146" i="25"/>
  <c r="CH146" i="19" s="1"/>
  <c r="CK146" i="19" s="1"/>
  <c r="AW147" i="25"/>
  <c r="CH147" i="19" s="1"/>
  <c r="CK147" i="19" s="1"/>
  <c r="AW148" i="25"/>
  <c r="CH148" i="19" s="1"/>
  <c r="CK148" i="19" s="1"/>
  <c r="AW149" i="25"/>
  <c r="CH149" i="19" s="1"/>
  <c r="CK149" i="19" s="1"/>
  <c r="AW150" i="25"/>
  <c r="CH150" i="19" s="1"/>
  <c r="CK150" i="19" s="1"/>
  <c r="AW151" i="25"/>
  <c r="CH151" i="19" s="1"/>
  <c r="CK151" i="19" s="1"/>
  <c r="AW152" i="25"/>
  <c r="CH152" i="19" s="1"/>
  <c r="CK152" i="19" s="1"/>
  <c r="AW153" i="25"/>
  <c r="CH153" i="19" s="1"/>
  <c r="CK153" i="19" s="1"/>
  <c r="AW154" i="25"/>
  <c r="CH154" i="19" s="1"/>
  <c r="CK154" i="19" s="1"/>
  <c r="AW155" i="25"/>
  <c r="CH155" i="19" s="1"/>
  <c r="CK155" i="19" s="1"/>
  <c r="AW156" i="25"/>
  <c r="CH156" i="19" s="1"/>
  <c r="CK156" i="19" s="1"/>
  <c r="AW157" i="25"/>
  <c r="CH157" i="19" s="1"/>
  <c r="CK157" i="19" s="1"/>
  <c r="AW158" i="25"/>
  <c r="CH158" i="19" s="1"/>
  <c r="CK158" i="19" s="1"/>
  <c r="AW159" i="25"/>
  <c r="CH159" i="19" s="1"/>
  <c r="CK159" i="19" s="1"/>
  <c r="AW160" i="25"/>
  <c r="CH160" i="19" s="1"/>
  <c r="CK160" i="19" s="1"/>
  <c r="AW161" i="25"/>
  <c r="CH161" i="19" s="1"/>
  <c r="CK161" i="19" s="1"/>
  <c r="AW162" i="25"/>
  <c r="CH162" i="19" s="1"/>
  <c r="CK162" i="19" s="1"/>
  <c r="AW163" i="25"/>
  <c r="CH163" i="19" s="1"/>
  <c r="CK163" i="19" s="1"/>
  <c r="AW164" i="25"/>
  <c r="CH164" i="19" s="1"/>
  <c r="CK164" i="19" s="1"/>
  <c r="AW165" i="25"/>
  <c r="CH165" i="19" s="1"/>
  <c r="CK165" i="19" s="1"/>
  <c r="AW166" i="25"/>
  <c r="CH166" i="19" s="1"/>
  <c r="CK166" i="19" s="1"/>
  <c r="AW167" i="25"/>
  <c r="CH167" i="19" s="1"/>
  <c r="CK167" i="19" s="1"/>
  <c r="AW168" i="25"/>
  <c r="CH168" i="19" s="1"/>
  <c r="CK168" i="19" s="1"/>
  <c r="AW169" i="25"/>
  <c r="CH169" i="19" s="1"/>
  <c r="CK169" i="19" s="1"/>
  <c r="AW170" i="25"/>
  <c r="CH170" i="19" s="1"/>
  <c r="CK170" i="19" s="1"/>
  <c r="AW171" i="25"/>
  <c r="CH171" i="19" s="1"/>
  <c r="CK171" i="19" s="1"/>
  <c r="AW172" i="25"/>
  <c r="CH172" i="19" s="1"/>
  <c r="CK172" i="19" s="1"/>
  <c r="AW173" i="25"/>
  <c r="CH173" i="19" s="1"/>
  <c r="CK173" i="19" s="1"/>
  <c r="AW174" i="25"/>
  <c r="CH174" i="19" s="1"/>
  <c r="CK174" i="19" s="1"/>
  <c r="AW175" i="25"/>
  <c r="CH175" i="19" s="1"/>
  <c r="CK175" i="19" s="1"/>
  <c r="AW176" i="25"/>
  <c r="CH176" i="19" s="1"/>
  <c r="CK176" i="19" s="1"/>
  <c r="AW177" i="25"/>
  <c r="CH177" i="19" s="1"/>
  <c r="CK177" i="19" s="1"/>
  <c r="AW178" i="25"/>
  <c r="CH178" i="19" s="1"/>
  <c r="CK178" i="19" s="1"/>
  <c r="AW179" i="25"/>
  <c r="CH179" i="19" s="1"/>
  <c r="CK179" i="19" s="1"/>
  <c r="AW180" i="25"/>
  <c r="CH180" i="19" s="1"/>
  <c r="CK180" i="19" s="1"/>
  <c r="AW181" i="25"/>
  <c r="CH181" i="19" s="1"/>
  <c r="CK181" i="19" s="1"/>
  <c r="AW182" i="25"/>
  <c r="CH182" i="19" s="1"/>
  <c r="CK182" i="19" s="1"/>
  <c r="AW183" i="25"/>
  <c r="CH183" i="19" s="1"/>
  <c r="CK183" i="19" s="1"/>
  <c r="AW184" i="25"/>
  <c r="CH184" i="19" s="1"/>
  <c r="CK184" i="19" s="1"/>
  <c r="AW185" i="25"/>
  <c r="CH185" i="19" s="1"/>
  <c r="CK185" i="19" s="1"/>
  <c r="AW186" i="25"/>
  <c r="CH186" i="19" s="1"/>
  <c r="CK186" i="19" s="1"/>
  <c r="AW187" i="25"/>
  <c r="CH187" i="19" s="1"/>
  <c r="CK187" i="19" s="1"/>
  <c r="AW188" i="25"/>
  <c r="CH188" i="19" s="1"/>
  <c r="CK188" i="19" s="1"/>
  <c r="AW189" i="25"/>
  <c r="CH189" i="19" s="1"/>
  <c r="CK189" i="19" s="1"/>
  <c r="AW190" i="25"/>
  <c r="CH190" i="19" s="1"/>
  <c r="CK190" i="19" s="1"/>
  <c r="AW191" i="25"/>
  <c r="CH191" i="19" s="1"/>
  <c r="CK191" i="19" s="1"/>
  <c r="AW192" i="25"/>
  <c r="CH192" i="19" s="1"/>
  <c r="CK192" i="19" s="1"/>
  <c r="AW193" i="25"/>
  <c r="CH193" i="19" s="1"/>
  <c r="CK193" i="19" s="1"/>
  <c r="AW194" i="25"/>
  <c r="CH194" i="19" s="1"/>
  <c r="CK194" i="19" s="1"/>
  <c r="AW195" i="25"/>
  <c r="CH195" i="19" s="1"/>
  <c r="CK195" i="19" s="1"/>
  <c r="AW196" i="25"/>
  <c r="CH196" i="19" s="1"/>
  <c r="CK196" i="19" s="1"/>
  <c r="AW197" i="25"/>
  <c r="CH197" i="19" s="1"/>
  <c r="CK197" i="19" s="1"/>
  <c r="AW198" i="25"/>
  <c r="CH198" i="19" s="1"/>
  <c r="CK198" i="19" s="1"/>
  <c r="AW199" i="25"/>
  <c r="CH199" i="19" s="1"/>
  <c r="CK199" i="19" s="1"/>
  <c r="AW200" i="25"/>
  <c r="CH200" i="19" s="1"/>
  <c r="CK200" i="19" s="1"/>
  <c r="AW201" i="25"/>
  <c r="CH201" i="19" s="1"/>
  <c r="CK201" i="19" s="1"/>
  <c r="AW202" i="25"/>
  <c r="CH202" i="19" s="1"/>
  <c r="CK202" i="19" s="1"/>
  <c r="AW203" i="25"/>
  <c r="CH203" i="19" s="1"/>
  <c r="CK203" i="19" s="1"/>
  <c r="AW204" i="25"/>
  <c r="CH204" i="19" s="1"/>
  <c r="CK204" i="19" s="1"/>
  <c r="AW205" i="25"/>
  <c r="CH205" i="19" s="1"/>
  <c r="CK205" i="19" s="1"/>
  <c r="AW206" i="25"/>
  <c r="CH206" i="19" s="1"/>
  <c r="CK206" i="19" s="1"/>
  <c r="AW207" i="25"/>
  <c r="CH207" i="19" s="1"/>
  <c r="CK207" i="19" s="1"/>
  <c r="AW208" i="25"/>
  <c r="CH208" i="19" s="1"/>
  <c r="CK208" i="19" s="1"/>
  <c r="AW209" i="25"/>
  <c r="CH209" i="19" s="1"/>
  <c r="CK209" i="19" s="1"/>
  <c r="AW210" i="25"/>
  <c r="CH210" i="19" s="1"/>
  <c r="CK210" i="19" s="1"/>
  <c r="AW211" i="25"/>
  <c r="CH211" i="19" s="1"/>
  <c r="CK211" i="19" s="1"/>
  <c r="AW212" i="25"/>
  <c r="CH212" i="19" s="1"/>
  <c r="CK212" i="19" s="1"/>
  <c r="AW213" i="25"/>
  <c r="CH213" i="19" s="1"/>
  <c r="CK213" i="19" s="1"/>
  <c r="AW214" i="25"/>
  <c r="CH214" i="19" s="1"/>
  <c r="CK214" i="19" s="1"/>
  <c r="AW215" i="25"/>
  <c r="CH215" i="19" s="1"/>
  <c r="CK215" i="19" s="1"/>
  <c r="AW216" i="25"/>
  <c r="CH216" i="19" s="1"/>
  <c r="CK216" i="19" s="1"/>
  <c r="AW217" i="25"/>
  <c r="CH217" i="19" s="1"/>
  <c r="CK217" i="19" s="1"/>
  <c r="AW218" i="25"/>
  <c r="CH218" i="19" s="1"/>
  <c r="CK218" i="19" s="1"/>
  <c r="AW219" i="25"/>
  <c r="CH219" i="19" s="1"/>
  <c r="CK219" i="19" s="1"/>
  <c r="AW220" i="25"/>
  <c r="CH220" i="19" s="1"/>
  <c r="CK220" i="19" s="1"/>
  <c r="AW221" i="25"/>
  <c r="CH221" i="19" s="1"/>
  <c r="CK221" i="19" s="1"/>
  <c r="AW222" i="25"/>
  <c r="CH222" i="19" s="1"/>
  <c r="CK222" i="19" s="1"/>
  <c r="AW223" i="25"/>
  <c r="CH223" i="19" s="1"/>
  <c r="CK223" i="19" s="1"/>
  <c r="AW224" i="25"/>
  <c r="CH224" i="19" s="1"/>
  <c r="CK224" i="19" s="1"/>
  <c r="AW225" i="25"/>
  <c r="CH225" i="19" s="1"/>
  <c r="CK225" i="19" s="1"/>
  <c r="AW226" i="25"/>
  <c r="CH226" i="19" s="1"/>
  <c r="CK226" i="19" s="1"/>
  <c r="AW227" i="25"/>
  <c r="CH227" i="19" s="1"/>
  <c r="CK227" i="19" s="1"/>
  <c r="AW228" i="25"/>
  <c r="CH228" i="19" s="1"/>
  <c r="CK228" i="19" s="1"/>
  <c r="AW229" i="25"/>
  <c r="CH229" i="19" s="1"/>
  <c r="CK229" i="19" s="1"/>
  <c r="AW230" i="25"/>
  <c r="CH230" i="19" s="1"/>
  <c r="CK230" i="19" s="1"/>
  <c r="AW231" i="25"/>
  <c r="CH231" i="19" s="1"/>
  <c r="CK231" i="19" s="1"/>
  <c r="AW232" i="25"/>
  <c r="CH232" i="19" s="1"/>
  <c r="CK232" i="19" s="1"/>
  <c r="AW233" i="25"/>
  <c r="CH233" i="19" s="1"/>
  <c r="CK233" i="19" s="1"/>
  <c r="AW234" i="25"/>
  <c r="CH234" i="19" s="1"/>
  <c r="CK234" i="19" s="1"/>
  <c r="AW235" i="25"/>
  <c r="CH235" i="19" s="1"/>
  <c r="CK235" i="19" s="1"/>
  <c r="AW236" i="25"/>
  <c r="CH236" i="19" s="1"/>
  <c r="CK236" i="19" s="1"/>
  <c r="AW237" i="25"/>
  <c r="CH237" i="19" s="1"/>
  <c r="CK237" i="19" s="1"/>
  <c r="AW238" i="25"/>
  <c r="CH238" i="19" s="1"/>
  <c r="CK238" i="19" s="1"/>
  <c r="AW239" i="25"/>
  <c r="CH239" i="19" s="1"/>
  <c r="CK239" i="19" s="1"/>
  <c r="AW240" i="25"/>
  <c r="CH240" i="19" s="1"/>
  <c r="CK240" i="19" s="1"/>
  <c r="AW241" i="25"/>
  <c r="CH241" i="19" s="1"/>
  <c r="CK241" i="19" s="1"/>
  <c r="AW242" i="25"/>
  <c r="CH242" i="19" s="1"/>
  <c r="CK242" i="19" s="1"/>
  <c r="AW243" i="25"/>
  <c r="CH243" i="19" s="1"/>
  <c r="CK243" i="19" s="1"/>
  <c r="AW244" i="25"/>
  <c r="CH244" i="19" s="1"/>
  <c r="CK244" i="19" s="1"/>
  <c r="AW245" i="25"/>
  <c r="CH245" i="19" s="1"/>
  <c r="CK245" i="19" s="1"/>
  <c r="AW246" i="25"/>
  <c r="CH246" i="19" s="1"/>
  <c r="CK246" i="19" s="1"/>
  <c r="AW247" i="25"/>
  <c r="CH247" i="19" s="1"/>
  <c r="CK247" i="19" s="1"/>
  <c r="AW248" i="25"/>
  <c r="CH248" i="19" s="1"/>
  <c r="CK248" i="19" s="1"/>
  <c r="AW249" i="25"/>
  <c r="CH249" i="19" s="1"/>
  <c r="CK249" i="19" s="1"/>
  <c r="AW250" i="25"/>
  <c r="CH250" i="19" s="1"/>
  <c r="CK250" i="19" s="1"/>
  <c r="AW251" i="25"/>
  <c r="CH251" i="19" s="1"/>
  <c r="CK251" i="19" s="1"/>
  <c r="AW252" i="25"/>
  <c r="CH252" i="19" s="1"/>
  <c r="CK252" i="19" s="1"/>
  <c r="AW253" i="25"/>
  <c r="CH253" i="19" s="1"/>
  <c r="CK253" i="19" s="1"/>
  <c r="AW254" i="25"/>
  <c r="CH254" i="19" s="1"/>
  <c r="CK254" i="19" s="1"/>
  <c r="AW255" i="25"/>
  <c r="CH255" i="19" s="1"/>
  <c r="CK255" i="19" s="1"/>
  <c r="AW256" i="25"/>
  <c r="CH256" i="19" s="1"/>
  <c r="CK256" i="19" s="1"/>
  <c r="AW257" i="25"/>
  <c r="CH257" i="19" s="1"/>
  <c r="CK257" i="19" s="1"/>
  <c r="AW258" i="25"/>
  <c r="CH258" i="19" s="1"/>
  <c r="CK258" i="19" s="1"/>
  <c r="AW259" i="25"/>
  <c r="CH259" i="19" s="1"/>
  <c r="CK259" i="19" s="1"/>
  <c r="AW260" i="25"/>
  <c r="CH260" i="19" s="1"/>
  <c r="CK260" i="19" s="1"/>
  <c r="AW261" i="25"/>
  <c r="CH261" i="19" s="1"/>
  <c r="CK261" i="19" s="1"/>
  <c r="AW262" i="25"/>
  <c r="CH262" i="19" s="1"/>
  <c r="CK262" i="19" s="1"/>
  <c r="AW263" i="25"/>
  <c r="CH263" i="19" s="1"/>
  <c r="CK263" i="19" s="1"/>
  <c r="AW264" i="25"/>
  <c r="CH264" i="19" s="1"/>
  <c r="CK264" i="19" s="1"/>
  <c r="AW265" i="25"/>
  <c r="CH265" i="19" s="1"/>
  <c r="CK265" i="19" s="1"/>
  <c r="AW266" i="25"/>
  <c r="CH266" i="19" s="1"/>
  <c r="CK266" i="19" s="1"/>
  <c r="AW267" i="25"/>
  <c r="CH267" i="19" s="1"/>
  <c r="CK267" i="19" s="1"/>
  <c r="AW268" i="25"/>
  <c r="CH268" i="19" s="1"/>
  <c r="CK268" i="19" s="1"/>
  <c r="AW269" i="25"/>
  <c r="CH269" i="19" s="1"/>
  <c r="CK269" i="19" s="1"/>
  <c r="AW270" i="25"/>
  <c r="CH270" i="19" s="1"/>
  <c r="CK270" i="19" s="1"/>
  <c r="AW271" i="25"/>
  <c r="CH271" i="19" s="1"/>
  <c r="CK271" i="19" s="1"/>
  <c r="AW272" i="25"/>
  <c r="CH272" i="19" s="1"/>
  <c r="CK272" i="19" s="1"/>
  <c r="AW273" i="25"/>
  <c r="CH273" i="19" s="1"/>
  <c r="CK273" i="19" s="1"/>
  <c r="AW274" i="25"/>
  <c r="CH274" i="19" s="1"/>
  <c r="CK274" i="19" s="1"/>
  <c r="AW275" i="25"/>
  <c r="CH275" i="19" s="1"/>
  <c r="CK275" i="19" s="1"/>
  <c r="AW276" i="25"/>
  <c r="CH276" i="19" s="1"/>
  <c r="CK276" i="19" s="1"/>
  <c r="AW277" i="25"/>
  <c r="CH277" i="19" s="1"/>
  <c r="CK277" i="19" s="1"/>
  <c r="AW278" i="25"/>
  <c r="CH278" i="19" s="1"/>
  <c r="CK278" i="19" s="1"/>
  <c r="AW279" i="25"/>
  <c r="CH279" i="19" s="1"/>
  <c r="CK279" i="19" s="1"/>
  <c r="AW280" i="25"/>
  <c r="CH280" i="19" s="1"/>
  <c r="CK280" i="19" s="1"/>
  <c r="AW281" i="25"/>
  <c r="CH281" i="19" s="1"/>
  <c r="CK281" i="19" s="1"/>
  <c r="AW282" i="25"/>
  <c r="CH282" i="19" s="1"/>
  <c r="CK282" i="19" s="1"/>
  <c r="AW283" i="25"/>
  <c r="CH283" i="19" s="1"/>
  <c r="CK283" i="19" s="1"/>
  <c r="AW284" i="25"/>
  <c r="CH284" i="19" s="1"/>
  <c r="CK284" i="19" s="1"/>
  <c r="AW285" i="25"/>
  <c r="CH285" i="19" s="1"/>
  <c r="CK285" i="19" s="1"/>
  <c r="AW286" i="25"/>
  <c r="CH286" i="19" s="1"/>
  <c r="CK286" i="19" s="1"/>
  <c r="AW287" i="25"/>
  <c r="CH287" i="19" s="1"/>
  <c r="CK287" i="19" s="1"/>
  <c r="AW288" i="25"/>
  <c r="CH288" i="19" s="1"/>
  <c r="CK288" i="19" s="1"/>
  <c r="AW289" i="25"/>
  <c r="CH289" i="19" s="1"/>
  <c r="CK289" i="19" s="1"/>
  <c r="AW290" i="25"/>
  <c r="CH290" i="19" s="1"/>
  <c r="CK290" i="19" s="1"/>
  <c r="AW291" i="25"/>
  <c r="CH291" i="19" s="1"/>
  <c r="CK291" i="19" s="1"/>
  <c r="AW292" i="25"/>
  <c r="CH292" i="19" s="1"/>
  <c r="CK292" i="19" s="1"/>
  <c r="AW293" i="25"/>
  <c r="CH293" i="19" s="1"/>
  <c r="CK293" i="19" s="1"/>
  <c r="AW294" i="25"/>
  <c r="CH294" i="19" s="1"/>
  <c r="CK294" i="19" s="1"/>
  <c r="AW295" i="25"/>
  <c r="CH295" i="19" s="1"/>
  <c r="CK295" i="19" s="1"/>
  <c r="AW296" i="25"/>
  <c r="CH296" i="19" s="1"/>
  <c r="CK296" i="19" s="1"/>
  <c r="AW297" i="25"/>
  <c r="CH297" i="19" s="1"/>
  <c r="CK297" i="19" s="1"/>
  <c r="AW298" i="25"/>
  <c r="CH298" i="19" s="1"/>
  <c r="CK298" i="19" s="1"/>
  <c r="AW299" i="25"/>
  <c r="CH299" i="19" s="1"/>
  <c r="CK299" i="19" s="1"/>
  <c r="AW300" i="25"/>
  <c r="CH300" i="19" s="1"/>
  <c r="CK300" i="19" s="1"/>
  <c r="AW301" i="25"/>
  <c r="CH301" i="19" s="1"/>
  <c r="CK301" i="19" s="1"/>
  <c r="AW302" i="25"/>
  <c r="CH302" i="19" s="1"/>
  <c r="CK302" i="19" s="1"/>
  <c r="AW303" i="25"/>
  <c r="CH303" i="19" s="1"/>
  <c r="CK303" i="19" s="1"/>
  <c r="AW304" i="25"/>
  <c r="CH304" i="19" s="1"/>
  <c r="CK304" i="19" s="1"/>
  <c r="AW305" i="25"/>
  <c r="CH305" i="19" s="1"/>
  <c r="CK305" i="19" s="1"/>
  <c r="AW306" i="25"/>
  <c r="CH306" i="19" s="1"/>
  <c r="CK306" i="19" s="1"/>
  <c r="AW307" i="25"/>
  <c r="CH307" i="19" s="1"/>
  <c r="CK307" i="19" s="1"/>
  <c r="AW308" i="25"/>
  <c r="CH308" i="19" s="1"/>
  <c r="CK308" i="19" s="1"/>
  <c r="AW309" i="25"/>
  <c r="CH309" i="19" s="1"/>
  <c r="CK309" i="19" s="1"/>
  <c r="AW310" i="25"/>
  <c r="CH310" i="19" s="1"/>
  <c r="CK310" i="19" s="1"/>
  <c r="AW311" i="25"/>
  <c r="CH311" i="19" s="1"/>
  <c r="CK311" i="19" s="1"/>
  <c r="AW312" i="25"/>
  <c r="CH312" i="19" s="1"/>
  <c r="CK312" i="19" s="1"/>
  <c r="AW313" i="25"/>
  <c r="CH313" i="19" s="1"/>
  <c r="CK313" i="19" s="1"/>
  <c r="AW314" i="25"/>
  <c r="CH314" i="19" s="1"/>
  <c r="CK314" i="19" s="1"/>
  <c r="AW315" i="25"/>
  <c r="CH315" i="19" s="1"/>
  <c r="CK315" i="19" s="1"/>
  <c r="AW316" i="25"/>
  <c r="CH316" i="19" s="1"/>
  <c r="CK316" i="19" s="1"/>
  <c r="AW317" i="25"/>
  <c r="CH317" i="19" s="1"/>
  <c r="CK317" i="19" s="1"/>
  <c r="AW318" i="25"/>
  <c r="CH318" i="19" s="1"/>
  <c r="CK318" i="19" s="1"/>
  <c r="AW319" i="25"/>
  <c r="CH319" i="19" s="1"/>
  <c r="CK319" i="19" s="1"/>
  <c r="AW320" i="25"/>
  <c r="CH320" i="19" s="1"/>
  <c r="CK320" i="19" s="1"/>
  <c r="AW321" i="25"/>
  <c r="CH321" i="19" s="1"/>
  <c r="CK321" i="19" s="1"/>
  <c r="AW322" i="25"/>
  <c r="CH322" i="19" s="1"/>
  <c r="CK322" i="19" s="1"/>
  <c r="AW323" i="25"/>
  <c r="CH323" i="19" s="1"/>
  <c r="CK323" i="19" s="1"/>
  <c r="AW324" i="25"/>
  <c r="CH324" i="19" s="1"/>
  <c r="CK324" i="19" s="1"/>
  <c r="AW325" i="25"/>
  <c r="CH325" i="19" s="1"/>
  <c r="CK325" i="19" s="1"/>
  <c r="AW326" i="25"/>
  <c r="CH326" i="19" s="1"/>
  <c r="CK326" i="19" s="1"/>
  <c r="AW327" i="25"/>
  <c r="CH327" i="19" s="1"/>
  <c r="CK327" i="19" s="1"/>
  <c r="AW328" i="25"/>
  <c r="CH328" i="19" s="1"/>
  <c r="CK328" i="19" s="1"/>
  <c r="AW329" i="25"/>
  <c r="CH329" i="19" s="1"/>
  <c r="CK329" i="19" s="1"/>
  <c r="AW330" i="25"/>
  <c r="CH330" i="19" s="1"/>
  <c r="CK330" i="19" s="1"/>
  <c r="AW331" i="25"/>
  <c r="CH331" i="19" s="1"/>
  <c r="CK331" i="19" s="1"/>
  <c r="AW332" i="25"/>
  <c r="CH332" i="19" s="1"/>
  <c r="CK332" i="19" s="1"/>
  <c r="AW333" i="25"/>
  <c r="CH333" i="19" s="1"/>
  <c r="CK333" i="19" s="1"/>
  <c r="AW334" i="25"/>
  <c r="CH334" i="19" s="1"/>
  <c r="CK334" i="19" s="1"/>
  <c r="AW335" i="25"/>
  <c r="CH335" i="19" s="1"/>
  <c r="CK335" i="19" s="1"/>
  <c r="AW336" i="25"/>
  <c r="CH336" i="19" s="1"/>
  <c r="CK336" i="19" s="1"/>
  <c r="AW337" i="25"/>
  <c r="CH337" i="19" s="1"/>
  <c r="CK337" i="19" s="1"/>
  <c r="AW338" i="25"/>
  <c r="CH338" i="19" s="1"/>
  <c r="CK338" i="19" s="1"/>
  <c r="AW339" i="25"/>
  <c r="CH339" i="19" s="1"/>
  <c r="CK339" i="19" s="1"/>
  <c r="AW340" i="25"/>
  <c r="CH340" i="19" s="1"/>
  <c r="CK340" i="19" s="1"/>
  <c r="AW341" i="25"/>
  <c r="CH341" i="19" s="1"/>
  <c r="CK341" i="19" s="1"/>
  <c r="AW342" i="25"/>
  <c r="CH342" i="19" s="1"/>
  <c r="CK342" i="19" s="1"/>
  <c r="AW343" i="25"/>
  <c r="CH343" i="19" s="1"/>
  <c r="CK343" i="19" s="1"/>
  <c r="AW344" i="25"/>
  <c r="CH344" i="19" s="1"/>
  <c r="CK344" i="19" s="1"/>
  <c r="AW345" i="25"/>
  <c r="CH345" i="19" s="1"/>
  <c r="CK345" i="19" s="1"/>
  <c r="AW346" i="25"/>
  <c r="CH346" i="19" s="1"/>
  <c r="CK346" i="19" s="1"/>
  <c r="AW347" i="25"/>
  <c r="CH347" i="19" s="1"/>
  <c r="CK347" i="19" s="1"/>
  <c r="AW348" i="25"/>
  <c r="CH348" i="19" s="1"/>
  <c r="CK348" i="19" s="1"/>
  <c r="AW349" i="25"/>
  <c r="CH349" i="19" s="1"/>
  <c r="CK349" i="19" s="1"/>
  <c r="AW350" i="25"/>
  <c r="CH350" i="19" s="1"/>
  <c r="CK350" i="19" s="1"/>
  <c r="AW351" i="25"/>
  <c r="CH351" i="19" s="1"/>
  <c r="CK351" i="19" s="1"/>
  <c r="AW352" i="25"/>
  <c r="CH352" i="19" s="1"/>
  <c r="CK352" i="19" s="1"/>
  <c r="AW353" i="25"/>
  <c r="CH353" i="19" s="1"/>
  <c r="CK353" i="19" s="1"/>
  <c r="AW354" i="25"/>
  <c r="CH354" i="19" s="1"/>
  <c r="CK354" i="19" s="1"/>
  <c r="AW355" i="25"/>
  <c r="CH355" i="19" s="1"/>
  <c r="CK355" i="19" s="1"/>
  <c r="AW356" i="25"/>
  <c r="CH356" i="19" s="1"/>
  <c r="CK356" i="19" s="1"/>
  <c r="AW357" i="25"/>
  <c r="CH357" i="19" s="1"/>
  <c r="CK357" i="19" s="1"/>
  <c r="AW358" i="25"/>
  <c r="CH358" i="19" s="1"/>
  <c r="CK358" i="19" s="1"/>
  <c r="AW359" i="25"/>
  <c r="CH359" i="19" s="1"/>
  <c r="CK359" i="19" s="1"/>
  <c r="AW360" i="25"/>
  <c r="CH360" i="19" s="1"/>
  <c r="CK360" i="19" s="1"/>
  <c r="AW361" i="25"/>
  <c r="CH361" i="19" s="1"/>
  <c r="CK361" i="19" s="1"/>
  <c r="AW362" i="25"/>
  <c r="CH362" i="19" s="1"/>
  <c r="CK362" i="19" s="1"/>
  <c r="AW363" i="25"/>
  <c r="CH363" i="19" s="1"/>
  <c r="CK363" i="19" s="1"/>
  <c r="AW364" i="25"/>
  <c r="CH364" i="19" s="1"/>
  <c r="CK364" i="19" s="1"/>
  <c r="AW365" i="25"/>
  <c r="CH365" i="19" s="1"/>
  <c r="CK365" i="19" s="1"/>
  <c r="AW366" i="25"/>
  <c r="CH366" i="19" s="1"/>
  <c r="CK366" i="19" s="1"/>
  <c r="AW367" i="25"/>
  <c r="CH367" i="19" s="1"/>
  <c r="CK367" i="19" s="1"/>
  <c r="AW368" i="25"/>
  <c r="CH368" i="19" s="1"/>
  <c r="CK368" i="19" s="1"/>
  <c r="AW369" i="25"/>
  <c r="CH369" i="19" s="1"/>
  <c r="CK369" i="19" s="1"/>
  <c r="AW370" i="25"/>
  <c r="CH370" i="19" s="1"/>
  <c r="CK370" i="19" s="1"/>
  <c r="AW371" i="25"/>
  <c r="CH371" i="19" s="1"/>
  <c r="CK371" i="19" s="1"/>
  <c r="AW372" i="25"/>
  <c r="CH372" i="19" s="1"/>
  <c r="CK372" i="19" s="1"/>
  <c r="AW373" i="25"/>
  <c r="CH373" i="19" s="1"/>
  <c r="CK373" i="19" s="1"/>
  <c r="AW374" i="25"/>
  <c r="CH374" i="19" s="1"/>
  <c r="CK374" i="19" s="1"/>
  <c r="AW375" i="25"/>
  <c r="CH375" i="19" s="1"/>
  <c r="CK375" i="19" s="1"/>
  <c r="AW376" i="25"/>
  <c r="CH376" i="19" s="1"/>
  <c r="CK376" i="19" s="1"/>
  <c r="AW377" i="25"/>
  <c r="CH377" i="19" s="1"/>
  <c r="CK377" i="19" s="1"/>
  <c r="AW378" i="25"/>
  <c r="CH378" i="19" s="1"/>
  <c r="CK378" i="19" s="1"/>
  <c r="AW379" i="25"/>
  <c r="CH379" i="19" s="1"/>
  <c r="CK379" i="19" s="1"/>
  <c r="AW380" i="25"/>
  <c r="CH380" i="19" s="1"/>
  <c r="CK380" i="19" s="1"/>
  <c r="AW381" i="25"/>
  <c r="CH381" i="19" s="1"/>
  <c r="CK381" i="19" s="1"/>
  <c r="AW382" i="25"/>
  <c r="CH382" i="19" s="1"/>
  <c r="CK382" i="19" s="1"/>
  <c r="AW383" i="25"/>
  <c r="CH383" i="19" s="1"/>
  <c r="CK383" i="19" s="1"/>
  <c r="AW384" i="25"/>
  <c r="CH384" i="19" s="1"/>
  <c r="CK384" i="19" s="1"/>
  <c r="AW385" i="25"/>
  <c r="CH385" i="19" s="1"/>
  <c r="CK385" i="19" s="1"/>
  <c r="AW386" i="25"/>
  <c r="CH386" i="19" s="1"/>
  <c r="CK386" i="19" s="1"/>
  <c r="AW387" i="25"/>
  <c r="CH387" i="19" s="1"/>
  <c r="CK387" i="19" s="1"/>
  <c r="AW388" i="25"/>
  <c r="CH388" i="19" s="1"/>
  <c r="CK388" i="19" s="1"/>
  <c r="AW389" i="25"/>
  <c r="CH389" i="19" s="1"/>
  <c r="CK389" i="19" s="1"/>
  <c r="AW390" i="25"/>
  <c r="CH390" i="19" s="1"/>
  <c r="CK390" i="19" s="1"/>
  <c r="AW391" i="25"/>
  <c r="CH391" i="19" s="1"/>
  <c r="CK391" i="19" s="1"/>
  <c r="AW392" i="25"/>
  <c r="CH392" i="19" s="1"/>
  <c r="CK392" i="19" s="1"/>
  <c r="AW393" i="25"/>
  <c r="CH393" i="19" s="1"/>
  <c r="CK393" i="19" s="1"/>
  <c r="AW394" i="25"/>
  <c r="CH394" i="19" s="1"/>
  <c r="CK394" i="19" s="1"/>
  <c r="AW395" i="25"/>
  <c r="CH395" i="19" s="1"/>
  <c r="CK395" i="19" s="1"/>
  <c r="AW396" i="25"/>
  <c r="CH396" i="19" s="1"/>
  <c r="CK396" i="19" s="1"/>
  <c r="AW397" i="25"/>
  <c r="CH397" i="19" s="1"/>
  <c r="CK397" i="19" s="1"/>
  <c r="AW398" i="25"/>
  <c r="CH398" i="19" s="1"/>
  <c r="CK398" i="19" s="1"/>
  <c r="AW399" i="25"/>
  <c r="CH399" i="19" s="1"/>
  <c r="CK399" i="19" s="1"/>
  <c r="AW400" i="25"/>
  <c r="CH400" i="19" s="1"/>
  <c r="CK400" i="19" s="1"/>
  <c r="AW401" i="25"/>
  <c r="CH401" i="19" s="1"/>
  <c r="CK401" i="19" s="1"/>
  <c r="AW402" i="25"/>
  <c r="CH402" i="19" s="1"/>
  <c r="CK402" i="19" s="1"/>
  <c r="AW403" i="25"/>
  <c r="CH403" i="19" s="1"/>
  <c r="CK403" i="19" s="1"/>
  <c r="AW404" i="25"/>
  <c r="CH404" i="19" s="1"/>
  <c r="CK404" i="19" s="1"/>
  <c r="AW405" i="25"/>
  <c r="CH405" i="19" s="1"/>
  <c r="CK405" i="19" s="1"/>
  <c r="AW406" i="25"/>
  <c r="CH406" i="19" s="1"/>
  <c r="CK406" i="19" s="1"/>
  <c r="AW407" i="25"/>
  <c r="CH407" i="19" s="1"/>
  <c r="CK407" i="19" s="1"/>
  <c r="AW408" i="25"/>
  <c r="CH408" i="19" s="1"/>
  <c r="CK408" i="19" s="1"/>
  <c r="AW409" i="25"/>
  <c r="CH409" i="19" s="1"/>
  <c r="CK409" i="19" s="1"/>
  <c r="AW410" i="25"/>
  <c r="CH410" i="19" s="1"/>
  <c r="CK410" i="19" s="1"/>
  <c r="AW411" i="25"/>
  <c r="CH411" i="19" s="1"/>
  <c r="CK411" i="19" s="1"/>
  <c r="AW412" i="25"/>
  <c r="CH412" i="19" s="1"/>
  <c r="CK412" i="19" s="1"/>
  <c r="AW413" i="25"/>
  <c r="CH413" i="19" s="1"/>
  <c r="CK413" i="19" s="1"/>
  <c r="AW414" i="25"/>
  <c r="CH414" i="19" s="1"/>
  <c r="CK414" i="19" s="1"/>
  <c r="AW415" i="25"/>
  <c r="CH415" i="19" s="1"/>
  <c r="CK415" i="19" s="1"/>
  <c r="AW416" i="25"/>
  <c r="CH416" i="19" s="1"/>
  <c r="CK416" i="19" s="1"/>
  <c r="AW417" i="25"/>
  <c r="CH417" i="19" s="1"/>
  <c r="CK417" i="19" s="1"/>
  <c r="AW418" i="25"/>
  <c r="CH418" i="19" s="1"/>
  <c r="CK418" i="19" s="1"/>
  <c r="AW419" i="25"/>
  <c r="CH419" i="19" s="1"/>
  <c r="CK419" i="19" s="1"/>
  <c r="AW420" i="25"/>
  <c r="CH420" i="19" s="1"/>
  <c r="CK420" i="19" s="1"/>
  <c r="AW421" i="25"/>
  <c r="CH421" i="19" s="1"/>
  <c r="CK421" i="19" s="1"/>
  <c r="AW422" i="25"/>
  <c r="CH422" i="19" s="1"/>
  <c r="CK422" i="19" s="1"/>
  <c r="AW423" i="25"/>
  <c r="CH423" i="19" s="1"/>
  <c r="CK423" i="19" s="1"/>
  <c r="AW424" i="25"/>
  <c r="CH424" i="19" s="1"/>
  <c r="CK424" i="19" s="1"/>
  <c r="AW425" i="25"/>
  <c r="CH425" i="19" s="1"/>
  <c r="CK425" i="19" s="1"/>
  <c r="AW426" i="25"/>
  <c r="CH426" i="19" s="1"/>
  <c r="CK426" i="19" s="1"/>
  <c r="AW427" i="25"/>
  <c r="CH427" i="19" s="1"/>
  <c r="CK427" i="19" s="1"/>
  <c r="AW428" i="25"/>
  <c r="CH428" i="19" s="1"/>
  <c r="CK428" i="19" s="1"/>
  <c r="AW429" i="25"/>
  <c r="CH429" i="19" s="1"/>
  <c r="CK429" i="19" s="1"/>
  <c r="AW430" i="25"/>
  <c r="CH430" i="19" s="1"/>
  <c r="CK430" i="19" s="1"/>
  <c r="AW431" i="25"/>
  <c r="CH431" i="19" s="1"/>
  <c r="CK431" i="19" s="1"/>
  <c r="AW432" i="25"/>
  <c r="CH432" i="19" s="1"/>
  <c r="CK432" i="19" s="1"/>
  <c r="AW433" i="25"/>
  <c r="CH433" i="19" s="1"/>
  <c r="CK433" i="19" s="1"/>
  <c r="AW434" i="25"/>
  <c r="CH434" i="19" s="1"/>
  <c r="CK434" i="19" s="1"/>
  <c r="AW435" i="25"/>
  <c r="CH435" i="19" s="1"/>
  <c r="CK435" i="19" s="1"/>
  <c r="AW436" i="25"/>
  <c r="CH436" i="19" s="1"/>
  <c r="CK436" i="19" s="1"/>
  <c r="AW437" i="25"/>
  <c r="CH437" i="19" s="1"/>
  <c r="CK437" i="19" s="1"/>
  <c r="AW438" i="25"/>
  <c r="CH438" i="19" s="1"/>
  <c r="CK438" i="19" s="1"/>
  <c r="AW439" i="25"/>
  <c r="CH439" i="19" s="1"/>
  <c r="CK439" i="19" s="1"/>
  <c r="AW440" i="25"/>
  <c r="CH440" i="19" s="1"/>
  <c r="CK440" i="19" s="1"/>
  <c r="AW441" i="25"/>
  <c r="CH441" i="19" s="1"/>
  <c r="CK441" i="19" s="1"/>
  <c r="AW442" i="25"/>
  <c r="CH442" i="19" s="1"/>
  <c r="CK442" i="19" s="1"/>
  <c r="AW443" i="25"/>
  <c r="CH443" i="19" s="1"/>
  <c r="CK443" i="19" s="1"/>
  <c r="AW444" i="25"/>
  <c r="CH444" i="19" s="1"/>
  <c r="CK444" i="19" s="1"/>
  <c r="AW445" i="25"/>
  <c r="CH445" i="19" s="1"/>
  <c r="CK445" i="19" s="1"/>
  <c r="AW446" i="25"/>
  <c r="CH446" i="19" s="1"/>
  <c r="CK446" i="19" s="1"/>
  <c r="AW447" i="25"/>
  <c r="CH447" i="19" s="1"/>
  <c r="CK447" i="19" s="1"/>
  <c r="AW448" i="25"/>
  <c r="CH448" i="19" s="1"/>
  <c r="CK448" i="19" s="1"/>
  <c r="AW449" i="25"/>
  <c r="CH449" i="19" s="1"/>
  <c r="CK449" i="19" s="1"/>
  <c r="AW450" i="25"/>
  <c r="CH450" i="19" s="1"/>
  <c r="CK450" i="19" s="1"/>
  <c r="AW451" i="25"/>
  <c r="CH451" i="19" s="1"/>
  <c r="CK451" i="19" s="1"/>
  <c r="AW452" i="25"/>
  <c r="CH452" i="19" s="1"/>
  <c r="CK452" i="19" s="1"/>
  <c r="AW453" i="25"/>
  <c r="CH453" i="19" s="1"/>
  <c r="CK453" i="19" s="1"/>
  <c r="AW454" i="25"/>
  <c r="CH454" i="19" s="1"/>
  <c r="CK454" i="19" s="1"/>
  <c r="AW455" i="25"/>
  <c r="CH455" i="19" s="1"/>
  <c r="CK455" i="19" s="1"/>
  <c r="AW456" i="25"/>
  <c r="CH456" i="19" s="1"/>
  <c r="CK456" i="19" s="1"/>
  <c r="AW457" i="25"/>
  <c r="CH457" i="19" s="1"/>
  <c r="CK457" i="19" s="1"/>
  <c r="AW458" i="25"/>
  <c r="CH458" i="19" s="1"/>
  <c r="CK458" i="19" s="1"/>
  <c r="AW459" i="25"/>
  <c r="CH459" i="19" s="1"/>
  <c r="CK459" i="19" s="1"/>
  <c r="AW460" i="25"/>
  <c r="CH460" i="19" s="1"/>
  <c r="CK460" i="19" s="1"/>
  <c r="AW461" i="25"/>
  <c r="CH461" i="19" s="1"/>
  <c r="CK461" i="19" s="1"/>
  <c r="AW462" i="25"/>
  <c r="CH462" i="19" s="1"/>
  <c r="CK462" i="19" s="1"/>
  <c r="AW463" i="25"/>
  <c r="CH463" i="19" s="1"/>
  <c r="CK463" i="19" s="1"/>
  <c r="AW464" i="25"/>
  <c r="CH464" i="19" s="1"/>
  <c r="CK464" i="19" s="1"/>
  <c r="AW465" i="25"/>
  <c r="CH465" i="19" s="1"/>
  <c r="CK465" i="19" s="1"/>
  <c r="AW466" i="25"/>
  <c r="CH466" i="19" s="1"/>
  <c r="CK466" i="19" s="1"/>
  <c r="AW467" i="25"/>
  <c r="CH467" i="19" s="1"/>
  <c r="CK467" i="19" s="1"/>
  <c r="AW468" i="25"/>
  <c r="CH468" i="19" s="1"/>
  <c r="CK468" i="19" s="1"/>
  <c r="AW469" i="25"/>
  <c r="CH469" i="19" s="1"/>
  <c r="CK469" i="19" s="1"/>
  <c r="AW470" i="25"/>
  <c r="CH470" i="19" s="1"/>
  <c r="CK470" i="19" s="1"/>
  <c r="AW471" i="25"/>
  <c r="CH471" i="19" s="1"/>
  <c r="CK471" i="19" s="1"/>
  <c r="AW472" i="25"/>
  <c r="CH472" i="19" s="1"/>
  <c r="CK472" i="19" s="1"/>
  <c r="AW96" i="25" l="1"/>
  <c r="CH96" i="19" s="1"/>
  <c r="CK94" i="19"/>
  <c r="CK96" i="19"/>
  <c r="CK90" i="19"/>
  <c r="CK89" i="19"/>
  <c r="CK88" i="19"/>
  <c r="CK93" i="19"/>
  <c r="CK87" i="19"/>
  <c r="CK92" i="19"/>
  <c r="CK86" i="19"/>
  <c r="CK95" i="19"/>
  <c r="AW95" i="25"/>
  <c r="CH95" i="19" s="1"/>
  <c r="AW88" i="25"/>
  <c r="CH88" i="19" s="1"/>
  <c r="CK91" i="19"/>
  <c r="CK85" i="19"/>
  <c r="AW85" i="25"/>
  <c r="CH85" i="19" s="1"/>
  <c r="AW75" i="25"/>
  <c r="CH75" i="19" s="1"/>
  <c r="CK75" i="19" s="1"/>
  <c r="AW76" i="25"/>
  <c r="CH76" i="19" s="1"/>
  <c r="CK76" i="19" s="1"/>
  <c r="AW78" i="25"/>
  <c r="CH78" i="19" s="1"/>
  <c r="CK78" i="19" s="1"/>
  <c r="AW84" i="25"/>
  <c r="CH84" i="19" s="1"/>
  <c r="CK84" i="19" s="1"/>
  <c r="AW80" i="25"/>
  <c r="CH80" i="19" s="1"/>
  <c r="CK80" i="19" s="1"/>
  <c r="D54" i="20"/>
  <c r="O83" i="38" l="1"/>
  <c r="AH83" i="38"/>
  <c r="AG83" i="38"/>
  <c r="N472" i="38"/>
  <c r="O472" i="38"/>
  <c r="O75" i="38"/>
  <c r="O76" i="38"/>
  <c r="O77" i="38"/>
  <c r="O78" i="38"/>
  <c r="O80" i="38"/>
  <c r="O81" i="38"/>
  <c r="O82" i="38"/>
  <c r="O84" i="38"/>
  <c r="O85" i="38"/>
  <c r="AC83" i="38" l="1"/>
  <c r="AC83" i="25"/>
  <c r="L83" i="38"/>
  <c r="L83" i="25"/>
  <c r="N83" i="38"/>
  <c r="AA83" i="38"/>
  <c r="AD83" i="38"/>
  <c r="AD83" i="25"/>
  <c r="AN83" i="25" s="1"/>
  <c r="AB83" i="38"/>
  <c r="AB83" i="25"/>
  <c r="AE83" i="38"/>
  <c r="AE83" i="25"/>
  <c r="AF83" i="38"/>
  <c r="AF83" i="25"/>
  <c r="BY83" i="19" s="1"/>
  <c r="D83" i="38"/>
  <c r="D83" i="25"/>
  <c r="E83" i="38"/>
  <c r="F83" i="38"/>
  <c r="F83" i="25"/>
  <c r="AL83" i="38"/>
  <c r="AL83" i="25"/>
  <c r="G83" i="38"/>
  <c r="G83" i="25"/>
  <c r="H83" i="38"/>
  <c r="H83" i="25"/>
  <c r="J83" i="38"/>
  <c r="J83" i="25"/>
  <c r="K83" i="38"/>
  <c r="K83" i="25"/>
  <c r="N447" i="38"/>
  <c r="O447" i="38"/>
  <c r="N363" i="38"/>
  <c r="O363" i="38"/>
  <c r="N422" i="38"/>
  <c r="O422" i="38"/>
  <c r="N326" i="38"/>
  <c r="O326" i="38"/>
  <c r="N278" i="38"/>
  <c r="O278" i="38"/>
  <c r="N242" i="38"/>
  <c r="O242" i="38"/>
  <c r="N457" i="38"/>
  <c r="O457" i="38"/>
  <c r="N397" i="38"/>
  <c r="O397" i="38"/>
  <c r="N361" i="38"/>
  <c r="O361" i="38"/>
  <c r="N337" i="38"/>
  <c r="O337" i="38"/>
  <c r="N289" i="38"/>
  <c r="O289" i="38"/>
  <c r="N253" i="38"/>
  <c r="O253" i="38"/>
  <c r="N217" i="38"/>
  <c r="O217" i="38"/>
  <c r="N181" i="38"/>
  <c r="O181" i="38"/>
  <c r="N157" i="38"/>
  <c r="O157" i="38"/>
  <c r="N109" i="38"/>
  <c r="O109" i="38"/>
  <c r="N466" i="38"/>
  <c r="O466" i="38"/>
  <c r="N442" i="38"/>
  <c r="O442" i="38"/>
  <c r="N418" i="38"/>
  <c r="O418" i="38"/>
  <c r="N394" i="38"/>
  <c r="O394" i="38"/>
  <c r="N370" i="38"/>
  <c r="O370" i="38"/>
  <c r="N346" i="38"/>
  <c r="O346" i="38"/>
  <c r="N322" i="38"/>
  <c r="O322" i="38"/>
  <c r="N298" i="38"/>
  <c r="O298" i="38"/>
  <c r="N274" i="38"/>
  <c r="O274" i="38"/>
  <c r="N250" i="38"/>
  <c r="O250" i="38"/>
  <c r="N226" i="38"/>
  <c r="O226" i="38"/>
  <c r="N202" i="38"/>
  <c r="O202" i="38"/>
  <c r="N190" i="38"/>
  <c r="O190" i="38"/>
  <c r="N166" i="38"/>
  <c r="O166" i="38"/>
  <c r="N130" i="38"/>
  <c r="O130" i="38"/>
  <c r="N453" i="38"/>
  <c r="O453" i="38"/>
  <c r="N429" i="38"/>
  <c r="O429" i="38"/>
  <c r="N405" i="38"/>
  <c r="O405" i="38"/>
  <c r="N381" i="38"/>
  <c r="O381" i="38"/>
  <c r="N357" i="38"/>
  <c r="O357" i="38"/>
  <c r="N333" i="38"/>
  <c r="O333" i="38"/>
  <c r="N309" i="38"/>
  <c r="O309" i="38"/>
  <c r="N285" i="38"/>
  <c r="O285" i="38"/>
  <c r="N261" i="38"/>
  <c r="O261" i="38"/>
  <c r="N237" i="38"/>
  <c r="O237" i="38"/>
  <c r="N213" i="38"/>
  <c r="O213" i="38"/>
  <c r="N189" i="38"/>
  <c r="O189" i="38"/>
  <c r="N153" i="38"/>
  <c r="O153" i="38"/>
  <c r="N129" i="38"/>
  <c r="O129" i="38"/>
  <c r="N464" i="38"/>
  <c r="O464" i="38"/>
  <c r="N452" i="38"/>
  <c r="O452" i="38"/>
  <c r="N440" i="38"/>
  <c r="O440" i="38"/>
  <c r="N428" i="38"/>
  <c r="O428" i="38"/>
  <c r="N416" i="38"/>
  <c r="O416" i="38"/>
  <c r="N404" i="38"/>
  <c r="O404" i="38"/>
  <c r="N392" i="38"/>
  <c r="O392" i="38"/>
  <c r="N380" i="38"/>
  <c r="O380" i="38"/>
  <c r="N368" i="38"/>
  <c r="O368" i="38"/>
  <c r="N356" i="38"/>
  <c r="O356" i="38"/>
  <c r="N344" i="38"/>
  <c r="O344" i="38"/>
  <c r="N332" i="38"/>
  <c r="O332" i="38"/>
  <c r="N320" i="38"/>
  <c r="O320" i="38"/>
  <c r="N308" i="38"/>
  <c r="O308" i="38"/>
  <c r="N296" i="38"/>
  <c r="O296" i="38"/>
  <c r="N284" i="38"/>
  <c r="O284" i="38"/>
  <c r="N272" i="38"/>
  <c r="O272" i="38"/>
  <c r="N260" i="38"/>
  <c r="O260" i="38"/>
  <c r="N248" i="38"/>
  <c r="O248" i="38"/>
  <c r="N236" i="38"/>
  <c r="O236" i="38"/>
  <c r="N224" i="38"/>
  <c r="O224" i="38"/>
  <c r="N212" i="38"/>
  <c r="O212" i="38"/>
  <c r="N200" i="38"/>
  <c r="O200" i="38"/>
  <c r="N188" i="38"/>
  <c r="O188" i="38"/>
  <c r="N176" i="38"/>
  <c r="O176" i="38"/>
  <c r="N164" i="38"/>
  <c r="O164" i="38"/>
  <c r="N152" i="38"/>
  <c r="O152" i="38"/>
  <c r="N140" i="38"/>
  <c r="O140" i="38"/>
  <c r="N128" i="38"/>
  <c r="O128" i="38"/>
  <c r="N116" i="38"/>
  <c r="O116" i="38"/>
  <c r="N104" i="38"/>
  <c r="O104" i="38"/>
  <c r="N92" i="38"/>
  <c r="O92" i="38"/>
  <c r="N423" i="38"/>
  <c r="O423" i="38"/>
  <c r="N446" i="38"/>
  <c r="O446" i="38"/>
  <c r="N362" i="38"/>
  <c r="O362" i="38"/>
  <c r="N314" i="38"/>
  <c r="O314" i="38"/>
  <c r="N230" i="38"/>
  <c r="O230" i="38"/>
  <c r="N469" i="38"/>
  <c r="O469" i="38"/>
  <c r="N409" i="38"/>
  <c r="O409" i="38"/>
  <c r="N373" i="38"/>
  <c r="O373" i="38"/>
  <c r="N325" i="38"/>
  <c r="O325" i="38"/>
  <c r="N277" i="38"/>
  <c r="O277" i="38"/>
  <c r="N241" i="38"/>
  <c r="O241" i="38"/>
  <c r="N193" i="38"/>
  <c r="O193" i="38"/>
  <c r="N145" i="38"/>
  <c r="O145" i="38"/>
  <c r="N97" i="38"/>
  <c r="O97" i="38"/>
  <c r="N454" i="38"/>
  <c r="O454" i="38"/>
  <c r="N430" i="38"/>
  <c r="O430" i="38"/>
  <c r="N406" i="38"/>
  <c r="O406" i="38"/>
  <c r="N382" i="38"/>
  <c r="O382" i="38"/>
  <c r="N358" i="38"/>
  <c r="O358" i="38"/>
  <c r="N334" i="38"/>
  <c r="O334" i="38"/>
  <c r="N310" i="38"/>
  <c r="O310" i="38"/>
  <c r="N286" i="38"/>
  <c r="O286" i="38"/>
  <c r="N262" i="38"/>
  <c r="O262" i="38"/>
  <c r="N238" i="38"/>
  <c r="O238" i="38"/>
  <c r="N214" i="38"/>
  <c r="O214" i="38"/>
  <c r="N178" i="38"/>
  <c r="O178" i="38"/>
  <c r="N154" i="38"/>
  <c r="O154" i="38"/>
  <c r="N142" i="38"/>
  <c r="O142" i="38"/>
  <c r="N118" i="38"/>
  <c r="O118" i="38"/>
  <c r="N106" i="38"/>
  <c r="O106" i="38"/>
  <c r="N94" i="38"/>
  <c r="O94" i="38"/>
  <c r="N465" i="38"/>
  <c r="O465" i="38"/>
  <c r="N441" i="38"/>
  <c r="O441" i="38"/>
  <c r="N417" i="38"/>
  <c r="O417" i="38"/>
  <c r="N393" i="38"/>
  <c r="O393" i="38"/>
  <c r="N369" i="38"/>
  <c r="O369" i="38"/>
  <c r="N345" i="38"/>
  <c r="O345" i="38"/>
  <c r="N321" i="38"/>
  <c r="O321" i="38"/>
  <c r="N297" i="38"/>
  <c r="O297" i="38"/>
  <c r="N273" i="38"/>
  <c r="O273" i="38"/>
  <c r="N249" i="38"/>
  <c r="O249" i="38"/>
  <c r="N225" i="38"/>
  <c r="O225" i="38"/>
  <c r="N201" i="38"/>
  <c r="O201" i="38"/>
  <c r="N177" i="38"/>
  <c r="O177" i="38"/>
  <c r="N165" i="38"/>
  <c r="O165" i="38"/>
  <c r="N141" i="38"/>
  <c r="O141" i="38"/>
  <c r="N117" i="38"/>
  <c r="O117" i="38"/>
  <c r="N105" i="38"/>
  <c r="O105" i="38"/>
  <c r="N93" i="38"/>
  <c r="O93" i="38"/>
  <c r="N463" i="38"/>
  <c r="O463" i="38"/>
  <c r="N451" i="38"/>
  <c r="O451" i="38"/>
  <c r="N439" i="38"/>
  <c r="O439" i="38"/>
  <c r="N427" i="38"/>
  <c r="O427" i="38"/>
  <c r="N415" i="38"/>
  <c r="O415" i="38"/>
  <c r="N403" i="38"/>
  <c r="O403" i="38"/>
  <c r="N391" i="38"/>
  <c r="O391" i="38"/>
  <c r="N379" i="38"/>
  <c r="O379" i="38"/>
  <c r="N367" i="38"/>
  <c r="O367" i="38"/>
  <c r="N355" i="38"/>
  <c r="O355" i="38"/>
  <c r="N343" i="38"/>
  <c r="O343" i="38"/>
  <c r="N331" i="38"/>
  <c r="O331" i="38"/>
  <c r="N319" i="38"/>
  <c r="O319" i="38"/>
  <c r="N307" i="38"/>
  <c r="O307" i="38"/>
  <c r="N295" i="38"/>
  <c r="O295" i="38"/>
  <c r="N283" i="38"/>
  <c r="O283" i="38"/>
  <c r="N271" i="38"/>
  <c r="O271" i="38"/>
  <c r="N259" i="38"/>
  <c r="O259" i="38"/>
  <c r="N247" i="38"/>
  <c r="O247" i="38"/>
  <c r="N235" i="38"/>
  <c r="O235" i="38"/>
  <c r="N223" i="38"/>
  <c r="O223" i="38"/>
  <c r="N211" i="38"/>
  <c r="O211" i="38"/>
  <c r="N199" i="38"/>
  <c r="O199" i="38"/>
  <c r="N187" i="38"/>
  <c r="O187" i="38"/>
  <c r="N175" i="38"/>
  <c r="O175" i="38"/>
  <c r="N163" i="38"/>
  <c r="O163" i="38"/>
  <c r="N151" i="38"/>
  <c r="O151" i="38"/>
  <c r="N139" i="38"/>
  <c r="O139" i="38"/>
  <c r="N127" i="38"/>
  <c r="O127" i="38"/>
  <c r="N115" i="38"/>
  <c r="O115" i="38"/>
  <c r="N103" i="38"/>
  <c r="O103" i="38"/>
  <c r="N91" i="38"/>
  <c r="O91" i="38"/>
  <c r="N411" i="38"/>
  <c r="O411" i="38"/>
  <c r="N470" i="38"/>
  <c r="O470" i="38"/>
  <c r="N398" i="38"/>
  <c r="O398" i="38"/>
  <c r="N462" i="38"/>
  <c r="O462" i="38"/>
  <c r="N426" i="38"/>
  <c r="O426" i="38"/>
  <c r="N390" i="38"/>
  <c r="O390" i="38"/>
  <c r="N354" i="38"/>
  <c r="O354" i="38"/>
  <c r="N318" i="38"/>
  <c r="O318" i="38"/>
  <c r="N282" i="38"/>
  <c r="O282" i="38"/>
  <c r="N246" i="38"/>
  <c r="O246" i="38"/>
  <c r="N210" i="38"/>
  <c r="O210" i="38"/>
  <c r="N174" i="38"/>
  <c r="O174" i="38"/>
  <c r="N138" i="38"/>
  <c r="O138" i="38"/>
  <c r="N126" i="38"/>
  <c r="O126" i="38"/>
  <c r="N90" i="38"/>
  <c r="O90" i="38"/>
  <c r="N435" i="38"/>
  <c r="O435" i="38"/>
  <c r="N327" i="38"/>
  <c r="O327" i="38"/>
  <c r="N374" i="38"/>
  <c r="O374" i="38"/>
  <c r="N450" i="38"/>
  <c r="O450" i="38"/>
  <c r="N414" i="38"/>
  <c r="O414" i="38"/>
  <c r="N378" i="38"/>
  <c r="O378" i="38"/>
  <c r="N342" i="38"/>
  <c r="O342" i="38"/>
  <c r="N306" i="38"/>
  <c r="O306" i="38"/>
  <c r="N270" i="38"/>
  <c r="O270" i="38"/>
  <c r="N234" i="38"/>
  <c r="O234" i="38"/>
  <c r="N198" i="38"/>
  <c r="O198" i="38"/>
  <c r="N150" i="38"/>
  <c r="O150" i="38"/>
  <c r="N102" i="38"/>
  <c r="O102" i="38"/>
  <c r="N437" i="38"/>
  <c r="O437" i="38"/>
  <c r="N389" i="38"/>
  <c r="O389" i="38"/>
  <c r="N269" i="38"/>
  <c r="O269" i="38"/>
  <c r="N399" i="38"/>
  <c r="O399" i="38"/>
  <c r="N458" i="38"/>
  <c r="O458" i="38"/>
  <c r="N386" i="38"/>
  <c r="O386" i="38"/>
  <c r="N438" i="38"/>
  <c r="O438" i="38"/>
  <c r="N402" i="38"/>
  <c r="O402" i="38"/>
  <c r="N366" i="38"/>
  <c r="O366" i="38"/>
  <c r="N330" i="38"/>
  <c r="O330" i="38"/>
  <c r="N294" i="38"/>
  <c r="O294" i="38"/>
  <c r="N258" i="38"/>
  <c r="O258" i="38"/>
  <c r="N222" i="38"/>
  <c r="O222" i="38"/>
  <c r="N186" i="38"/>
  <c r="O186" i="38"/>
  <c r="N162" i="38"/>
  <c r="O162" i="38"/>
  <c r="N114" i="38"/>
  <c r="O114" i="38"/>
  <c r="N461" i="38"/>
  <c r="O461" i="38"/>
  <c r="N449" i="38"/>
  <c r="O449" i="38"/>
  <c r="N425" i="38"/>
  <c r="O425" i="38"/>
  <c r="N413" i="38"/>
  <c r="O413" i="38"/>
  <c r="N401" i="38"/>
  <c r="O401" i="38"/>
  <c r="N377" i="38"/>
  <c r="O377" i="38"/>
  <c r="N365" i="38"/>
  <c r="O365" i="38"/>
  <c r="N353" i="38"/>
  <c r="O353" i="38"/>
  <c r="N341" i="38"/>
  <c r="O341" i="38"/>
  <c r="N329" i="38"/>
  <c r="O329" i="38"/>
  <c r="N317" i="38"/>
  <c r="O317" i="38"/>
  <c r="N305" i="38"/>
  <c r="O305" i="38"/>
  <c r="N293" i="38"/>
  <c r="O293" i="38"/>
  <c r="N281" i="38"/>
  <c r="O281" i="38"/>
  <c r="N257" i="38"/>
  <c r="O257" i="38"/>
  <c r="N245" i="38"/>
  <c r="O245" i="38"/>
  <c r="N233" i="38"/>
  <c r="O233" i="38"/>
  <c r="N221" i="38"/>
  <c r="O221" i="38"/>
  <c r="N209" i="38"/>
  <c r="O209" i="38"/>
  <c r="N197" i="38"/>
  <c r="O197" i="38"/>
  <c r="N185" i="38"/>
  <c r="O185" i="38"/>
  <c r="N173" i="38"/>
  <c r="O173" i="38"/>
  <c r="N161" i="38"/>
  <c r="O161" i="38"/>
  <c r="N149" i="38"/>
  <c r="O149" i="38"/>
  <c r="N137" i="38"/>
  <c r="O137" i="38"/>
  <c r="N125" i="38"/>
  <c r="O125" i="38"/>
  <c r="N113" i="38"/>
  <c r="O113" i="38"/>
  <c r="N101" i="38"/>
  <c r="O101" i="38"/>
  <c r="N89" i="38"/>
  <c r="O89" i="38"/>
  <c r="N460" i="38"/>
  <c r="O460" i="38"/>
  <c r="N448" i="38"/>
  <c r="O448" i="38"/>
  <c r="N436" i="38"/>
  <c r="O436" i="38"/>
  <c r="N424" i="38"/>
  <c r="O424" i="38"/>
  <c r="N412" i="38"/>
  <c r="O412" i="38"/>
  <c r="N400" i="38"/>
  <c r="O400" i="38"/>
  <c r="N388" i="38"/>
  <c r="O388" i="38"/>
  <c r="N376" i="38"/>
  <c r="O376" i="38"/>
  <c r="N364" i="38"/>
  <c r="O364" i="38"/>
  <c r="N352" i="38"/>
  <c r="O352" i="38"/>
  <c r="N340" i="38"/>
  <c r="O340" i="38"/>
  <c r="N328" i="38"/>
  <c r="O328" i="38"/>
  <c r="N316" i="38"/>
  <c r="O316" i="38"/>
  <c r="N304" i="38"/>
  <c r="O304" i="38"/>
  <c r="N292" i="38"/>
  <c r="O292" i="38"/>
  <c r="N280" i="38"/>
  <c r="O280" i="38"/>
  <c r="N268" i="38"/>
  <c r="O268" i="38"/>
  <c r="N256" i="38"/>
  <c r="O256" i="38"/>
  <c r="N244" i="38"/>
  <c r="O244" i="38"/>
  <c r="N232" i="38"/>
  <c r="O232" i="38"/>
  <c r="N220" i="38"/>
  <c r="O220" i="38"/>
  <c r="N208" i="38"/>
  <c r="O208" i="38"/>
  <c r="N196" i="38"/>
  <c r="O196" i="38"/>
  <c r="N184" i="38"/>
  <c r="O184" i="38"/>
  <c r="N172" i="38"/>
  <c r="O172" i="38"/>
  <c r="N160" i="38"/>
  <c r="O160" i="38"/>
  <c r="N148" i="38"/>
  <c r="O148" i="38"/>
  <c r="N136" i="38"/>
  <c r="O136" i="38"/>
  <c r="N124" i="38"/>
  <c r="O124" i="38"/>
  <c r="N112" i="38"/>
  <c r="O112" i="38"/>
  <c r="N100" i="38"/>
  <c r="O100" i="38"/>
  <c r="N88" i="38"/>
  <c r="O88" i="38"/>
  <c r="N375" i="38"/>
  <c r="O375" i="38"/>
  <c r="N315" i="38"/>
  <c r="O315" i="38"/>
  <c r="N303" i="38"/>
  <c r="O303" i="38"/>
  <c r="N291" i="38"/>
  <c r="O291" i="38"/>
  <c r="N279" i="38"/>
  <c r="O279" i="38"/>
  <c r="N267" i="38"/>
  <c r="O267" i="38"/>
  <c r="N255" i="38"/>
  <c r="O255" i="38"/>
  <c r="N243" i="38"/>
  <c r="O243" i="38"/>
  <c r="N231" i="38"/>
  <c r="O231" i="38"/>
  <c r="N219" i="38"/>
  <c r="O219" i="38"/>
  <c r="N207" i="38"/>
  <c r="O207" i="38"/>
  <c r="N195" i="38"/>
  <c r="O195" i="38"/>
  <c r="N183" i="38"/>
  <c r="O183" i="38"/>
  <c r="N171" i="38"/>
  <c r="O171" i="38"/>
  <c r="N159" i="38"/>
  <c r="O159" i="38"/>
  <c r="N147" i="38"/>
  <c r="O147" i="38"/>
  <c r="N135" i="38"/>
  <c r="O135" i="38"/>
  <c r="N123" i="38"/>
  <c r="O123" i="38"/>
  <c r="N111" i="38"/>
  <c r="O111" i="38"/>
  <c r="N99" i="38"/>
  <c r="O99" i="38"/>
  <c r="N87" i="38"/>
  <c r="O87" i="38"/>
  <c r="N459" i="38"/>
  <c r="O459" i="38"/>
  <c r="N350" i="38"/>
  <c r="O350" i="38"/>
  <c r="N290" i="38"/>
  <c r="O290" i="38"/>
  <c r="N254" i="38"/>
  <c r="O254" i="38"/>
  <c r="N206" i="38"/>
  <c r="O206" i="38"/>
  <c r="N194" i="38"/>
  <c r="O194" i="38"/>
  <c r="N182" i="38"/>
  <c r="O182" i="38"/>
  <c r="N170" i="38"/>
  <c r="O170" i="38"/>
  <c r="N158" i="38"/>
  <c r="O158" i="38"/>
  <c r="N146" i="38"/>
  <c r="O146" i="38"/>
  <c r="N134" i="38"/>
  <c r="O134" i="38"/>
  <c r="N122" i="38"/>
  <c r="O122" i="38"/>
  <c r="N110" i="38"/>
  <c r="O110" i="38"/>
  <c r="N98" i="38"/>
  <c r="O98" i="38"/>
  <c r="N86" i="38"/>
  <c r="O86" i="38"/>
  <c r="N471" i="38"/>
  <c r="O471" i="38"/>
  <c r="N351" i="38"/>
  <c r="O351" i="38"/>
  <c r="N410" i="38"/>
  <c r="O410" i="38"/>
  <c r="N266" i="38"/>
  <c r="O266" i="38"/>
  <c r="N445" i="38"/>
  <c r="O445" i="38"/>
  <c r="N313" i="38"/>
  <c r="O313" i="38"/>
  <c r="N205" i="38"/>
  <c r="O205" i="38"/>
  <c r="N121" i="38"/>
  <c r="O121" i="38"/>
  <c r="N339" i="38"/>
  <c r="O339" i="38"/>
  <c r="N421" i="38"/>
  <c r="O421" i="38"/>
  <c r="N387" i="38"/>
  <c r="O387" i="38"/>
  <c r="N434" i="38"/>
  <c r="O434" i="38"/>
  <c r="N338" i="38"/>
  <c r="O338" i="38"/>
  <c r="N302" i="38"/>
  <c r="O302" i="38"/>
  <c r="N218" i="38"/>
  <c r="O218" i="38"/>
  <c r="N433" i="38"/>
  <c r="O433" i="38"/>
  <c r="N385" i="38"/>
  <c r="O385" i="38"/>
  <c r="N349" i="38"/>
  <c r="O349" i="38"/>
  <c r="N301" i="38"/>
  <c r="O301" i="38"/>
  <c r="N265" i="38"/>
  <c r="O265" i="38"/>
  <c r="N229" i="38"/>
  <c r="O229" i="38"/>
  <c r="N169" i="38"/>
  <c r="O169" i="38"/>
  <c r="N133" i="38"/>
  <c r="O133" i="38"/>
  <c r="N468" i="38"/>
  <c r="O468" i="38"/>
  <c r="N456" i="38"/>
  <c r="O456" i="38"/>
  <c r="N444" i="38"/>
  <c r="O444" i="38"/>
  <c r="N432" i="38"/>
  <c r="O432" i="38"/>
  <c r="N420" i="38"/>
  <c r="O420" i="38"/>
  <c r="N408" i="38"/>
  <c r="O408" i="38"/>
  <c r="N396" i="38"/>
  <c r="O396" i="38"/>
  <c r="N384" i="38"/>
  <c r="O384" i="38"/>
  <c r="N372" i="38"/>
  <c r="O372" i="38"/>
  <c r="N360" i="38"/>
  <c r="O360" i="38"/>
  <c r="N348" i="38"/>
  <c r="O348" i="38"/>
  <c r="N336" i="38"/>
  <c r="O336" i="38"/>
  <c r="N324" i="38"/>
  <c r="O324" i="38"/>
  <c r="N312" i="38"/>
  <c r="O312" i="38"/>
  <c r="N300" i="38"/>
  <c r="O300" i="38"/>
  <c r="N288" i="38"/>
  <c r="O288" i="38"/>
  <c r="N276" i="38"/>
  <c r="O276" i="38"/>
  <c r="N264" i="38"/>
  <c r="O264" i="38"/>
  <c r="N252" i="38"/>
  <c r="O252" i="38"/>
  <c r="N240" i="38"/>
  <c r="O240" i="38"/>
  <c r="N228" i="38"/>
  <c r="O228" i="38"/>
  <c r="N216" i="38"/>
  <c r="O216" i="38"/>
  <c r="N204" i="38"/>
  <c r="O204" i="38"/>
  <c r="N192" i="38"/>
  <c r="O192" i="38"/>
  <c r="N180" i="38"/>
  <c r="O180" i="38"/>
  <c r="N168" i="38"/>
  <c r="O168" i="38"/>
  <c r="N156" i="38"/>
  <c r="O156" i="38"/>
  <c r="N144" i="38"/>
  <c r="O144" i="38"/>
  <c r="N132" i="38"/>
  <c r="O132" i="38"/>
  <c r="N120" i="38"/>
  <c r="O120" i="38"/>
  <c r="N108" i="38"/>
  <c r="O108" i="38"/>
  <c r="N96" i="38"/>
  <c r="O96" i="38"/>
  <c r="N467" i="38"/>
  <c r="O467" i="38"/>
  <c r="N455" i="38"/>
  <c r="O455" i="38"/>
  <c r="N443" i="38"/>
  <c r="O443" i="38"/>
  <c r="N431" i="38"/>
  <c r="O431" i="38"/>
  <c r="N419" i="38"/>
  <c r="O419" i="38"/>
  <c r="N407" i="38"/>
  <c r="O407" i="38"/>
  <c r="N395" i="38"/>
  <c r="O395" i="38"/>
  <c r="N383" i="38"/>
  <c r="O383" i="38"/>
  <c r="N371" i="38"/>
  <c r="O371" i="38"/>
  <c r="N359" i="38"/>
  <c r="O359" i="38"/>
  <c r="N347" i="38"/>
  <c r="O347" i="38"/>
  <c r="N335" i="38"/>
  <c r="O335" i="38"/>
  <c r="N323" i="38"/>
  <c r="O323" i="38"/>
  <c r="N311" i="38"/>
  <c r="O311" i="38"/>
  <c r="N299" i="38"/>
  <c r="O299" i="38"/>
  <c r="N287" i="38"/>
  <c r="O287" i="38"/>
  <c r="N275" i="38"/>
  <c r="O275" i="38"/>
  <c r="N263" i="38"/>
  <c r="O263" i="38"/>
  <c r="N251" i="38"/>
  <c r="O251" i="38"/>
  <c r="N239" i="38"/>
  <c r="O239" i="38"/>
  <c r="N227" i="38"/>
  <c r="O227" i="38"/>
  <c r="N215" i="38"/>
  <c r="O215" i="38"/>
  <c r="N203" i="38"/>
  <c r="O203" i="38"/>
  <c r="N191" i="38"/>
  <c r="O191" i="38"/>
  <c r="N179" i="38"/>
  <c r="O179" i="38"/>
  <c r="N167" i="38"/>
  <c r="O167" i="38"/>
  <c r="N155" i="38"/>
  <c r="O155" i="38"/>
  <c r="N143" i="38"/>
  <c r="O143" i="38"/>
  <c r="N131" i="38"/>
  <c r="O131" i="38"/>
  <c r="N119" i="38"/>
  <c r="O119" i="38"/>
  <c r="N107" i="38"/>
  <c r="O107" i="38"/>
  <c r="N95" i="38"/>
  <c r="O95" i="38"/>
  <c r="N84" i="38"/>
  <c r="N85" i="38"/>
  <c r="N81" i="38"/>
  <c r="N78" i="38"/>
  <c r="N77" i="38"/>
  <c r="N76" i="38"/>
  <c r="N75" i="38"/>
  <c r="N82" i="38"/>
  <c r="D37" i="20"/>
  <c r="CK83" i="19" l="1"/>
  <c r="AW83" i="25"/>
  <c r="CH83" i="19" s="1"/>
  <c r="AP83" i="25"/>
  <c r="AQ83" i="25"/>
  <c r="N80" i="38"/>
  <c r="AR83" i="25"/>
  <c r="AA80" i="38"/>
  <c r="F14" i="20"/>
  <c r="V72" i="19" l="1"/>
  <c r="X79" i="38" l="1"/>
  <c r="X72" i="19"/>
  <c r="V79" i="38"/>
  <c r="W72" i="19" l="1"/>
  <c r="W79" i="38" l="1"/>
  <c r="AR15" i="19"/>
  <c r="O79" i="38" l="1"/>
  <c r="AA79" i="38"/>
  <c r="AB79" i="38"/>
  <c r="K79" i="38"/>
  <c r="I79" i="38"/>
  <c r="J79" i="38"/>
  <c r="AL79" i="38"/>
  <c r="AH79" i="38"/>
  <c r="Z79" i="38"/>
  <c r="G79" i="38"/>
  <c r="AF79" i="38"/>
  <c r="AE79" i="38"/>
  <c r="AG79" i="38"/>
  <c r="L79" i="38"/>
  <c r="AC79" i="38"/>
  <c r="AD79" i="38"/>
  <c r="D79" i="38"/>
  <c r="H79" i="38" l="1"/>
  <c r="CI79" i="19"/>
  <c r="E79" i="38"/>
  <c r="E79" i="25"/>
  <c r="AI79" i="38"/>
  <c r="AI79" i="25"/>
  <c r="F79" i="38"/>
  <c r="I83" i="38"/>
  <c r="G79" i="25"/>
  <c r="N79" i="38"/>
  <c r="AL79" i="25"/>
  <c r="H79" i="25"/>
  <c r="D79" i="25"/>
  <c r="AC79" i="25"/>
  <c r="K79" i="25"/>
  <c r="AB79" i="25"/>
  <c r="AE79" i="25"/>
  <c r="J79" i="25"/>
  <c r="AF79" i="25"/>
  <c r="BY79" i="19" s="1"/>
  <c r="F79" i="25"/>
  <c r="AD79" i="25"/>
  <c r="AO83" i="38" l="1"/>
  <c r="AM83" i="38"/>
  <c r="AN83" i="38"/>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I5" i="19" l="1"/>
  <c r="AO9" i="19" l="1"/>
  <c r="F13" i="20" l="1"/>
  <c r="P73" i="38" l="1"/>
  <c r="AN9" i="19"/>
  <c r="AY65" i="25" l="1"/>
  <c r="AY64" i="25"/>
  <c r="P74" i="38" l="1"/>
  <c r="P72" i="19"/>
  <c r="D36" i="20"/>
  <c r="D35" i="20"/>
  <c r="D42" i="20"/>
  <c r="F42" i="20" s="1"/>
  <c r="AN429" i="38"/>
  <c r="D48" i="20"/>
  <c r="AP79" i="38" l="1"/>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AA75" i="38"/>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AM132" i="38" l="1"/>
  <c r="AN75" i="38"/>
  <c r="AO75" i="38"/>
  <c r="AM75" i="38"/>
  <c r="AM9" i="19" l="1"/>
  <c r="AT15" i="6" l="1"/>
  <c r="AT12" i="6"/>
  <c r="S72" i="19" l="1"/>
  <c r="T74" i="38" l="1"/>
  <c r="T72" i="19"/>
  <c r="O74" i="38"/>
  <c r="S74" i="38"/>
  <c r="I74" i="38"/>
  <c r="AR13" i="19"/>
  <c r="AB74" i="38"/>
  <c r="L74" i="38"/>
  <c r="Z74" i="38"/>
  <c r="K74" i="38"/>
  <c r="AA74" i="38"/>
  <c r="J74" i="38"/>
  <c r="AL74" i="38"/>
  <c r="AI74" i="25"/>
  <c r="AH74" i="38"/>
  <c r="G74" i="38"/>
  <c r="AG74" i="38"/>
  <c r="AF74" i="38"/>
  <c r="AE74" i="38"/>
  <c r="AC74" i="38"/>
  <c r="AD74" i="38" l="1"/>
  <c r="CG74" i="19"/>
  <c r="F74" i="38"/>
  <c r="BZ74" i="19"/>
  <c r="BX74" i="19"/>
  <c r="H74" i="38"/>
  <c r="CI74" i="19"/>
  <c r="AI74" i="38"/>
  <c r="E74" i="38"/>
  <c r="AO74" i="38" s="1"/>
  <c r="E74" i="25"/>
  <c r="AL74" i="25"/>
  <c r="AC74" i="25"/>
  <c r="J74" i="25"/>
  <c r="K74" i="25"/>
  <c r="AE74" i="25"/>
  <c r="AB74" i="25"/>
  <c r="AF74" i="25"/>
  <c r="BY74" i="19" s="1"/>
  <c r="G74" i="25"/>
  <c r="H74" i="25"/>
  <c r="D74" i="25"/>
  <c r="AD74" i="25"/>
  <c r="F74" i="25"/>
  <c r="N74" i="38"/>
  <c r="AW77" i="25"/>
  <c r="CH77" i="19" s="1"/>
  <c r="CK77" i="19" s="1"/>
  <c r="AW79" i="25"/>
  <c r="CH79" i="19" s="1"/>
  <c r="CK79" i="19" s="1"/>
  <c r="AW81" i="25"/>
  <c r="CH81" i="19" s="1"/>
  <c r="CK81" i="19" s="1"/>
  <c r="AW82" i="25"/>
  <c r="CH82" i="19" s="1"/>
  <c r="CK82" i="19" s="1"/>
  <c r="D41" i="20" l="1"/>
  <c r="F57" i="20"/>
  <c r="E3" i="20"/>
  <c r="E2" i="20"/>
  <c r="AM74" i="38" l="1"/>
  <c r="AN74" i="38" l="1"/>
  <c r="AP74" i="38"/>
  <c r="AO78" i="25" l="1"/>
  <c r="F37" i="20" l="1"/>
  <c r="AW74" i="25" l="1"/>
  <c r="CH74" i="19" s="1"/>
  <c r="CK74" i="19" s="1"/>
  <c r="F24" i="20" l="1"/>
  <c r="E1" i="20"/>
  <c r="AT6" i="6" l="1"/>
  <c r="AT9" i="6"/>
  <c r="AP9" i="19" l="1"/>
  <c r="F54" i="20"/>
  <c r="AQ9" i="19" l="1"/>
  <c r="Q72" i="19"/>
  <c r="F10" i="20"/>
  <c r="R73" i="38" l="1"/>
  <c r="R72" i="19"/>
  <c r="AR12" i="19"/>
  <c r="Q73" i="38"/>
  <c r="O73" i="38" l="1"/>
  <c r="O72" i="19"/>
  <c r="AA73" i="38"/>
  <c r="L73" i="38"/>
  <c r="AD73" i="38"/>
  <c r="AE73" i="38"/>
  <c r="F73" i="38"/>
  <c r="J73" i="38"/>
  <c r="AF73" i="38"/>
  <c r="AG73" i="38"/>
  <c r="AH73" i="38"/>
  <c r="AL73" i="38"/>
  <c r="G73" i="38"/>
  <c r="K73" i="38"/>
  <c r="Z72" i="19"/>
  <c r="AB73" i="38"/>
  <c r="AC73" i="38"/>
  <c r="F16" i="20"/>
  <c r="F17" i="20"/>
  <c r="F18" i="20"/>
  <c r="F19" i="20"/>
  <c r="F20" i="20"/>
  <c r="F23" i="20"/>
  <c r="F15" i="20"/>
  <c r="F11" i="20"/>
  <c r="F7" i="20"/>
  <c r="F8" i="20"/>
  <c r="F9" i="20"/>
  <c r="F6" i="20"/>
  <c r="H73" i="38" l="1"/>
  <c r="CI73" i="19"/>
  <c r="AI73" i="38"/>
  <c r="AI73" i="25"/>
  <c r="E73" i="38"/>
  <c r="E73" i="25"/>
  <c r="Z73" i="38"/>
  <c r="AN11" i="19"/>
  <c r="I73" i="38"/>
  <c r="D73" i="25"/>
  <c r="D73" i="38"/>
  <c r="D49" i="20"/>
  <c r="AF73" i="25"/>
  <c r="BY73" i="19" s="1"/>
  <c r="AE73" i="25"/>
  <c r="AO73" i="38" l="1"/>
  <c r="N73" i="38"/>
  <c r="AP73" i="38" s="1"/>
  <c r="N72" i="19"/>
  <c r="AR9" i="19"/>
  <c r="D26" i="20" s="1"/>
  <c r="AN73" i="38" l="1"/>
  <c r="AM73" i="38"/>
  <c r="AL73" i="25"/>
  <c r="G73" i="25"/>
  <c r="K73" i="25"/>
  <c r="H73" i="25"/>
  <c r="J73" i="25"/>
  <c r="AB73" i="25"/>
  <c r="F26" i="20"/>
  <c r="AC73" i="25"/>
  <c r="F48" i="20"/>
  <c r="F36" i="20"/>
  <c r="F35" i="20"/>
  <c r="D50" i="20" l="1"/>
  <c r="D47" i="20"/>
  <c r="D34" i="20"/>
  <c r="D30" i="20"/>
  <c r="D29" i="20"/>
  <c r="D32" i="20"/>
  <c r="D52" i="20"/>
  <c r="D51" i="20"/>
  <c r="D39" i="20"/>
  <c r="F73" i="25"/>
  <c r="AN12" i="19" s="1"/>
  <c r="D43" i="20"/>
  <c r="D31" i="20"/>
  <c r="D46" i="20"/>
  <c r="D33" i="20"/>
  <c r="AD73" i="25"/>
  <c r="D44" i="20"/>
  <c r="D28" i="20"/>
  <c r="D27" i="20"/>
  <c r="D38" i="20" l="1"/>
  <c r="F38" i="20" s="1"/>
  <c r="D40" i="20"/>
  <c r="F40" i="20" s="1"/>
  <c r="AW73" i="25"/>
  <c r="CH73" i="19" s="1"/>
  <c r="CK73" i="19" l="1"/>
  <c r="D56" i="20" s="1"/>
  <c r="F56" i="20" s="1"/>
  <c r="D53" i="20"/>
  <c r="AP11" i="19" l="1"/>
  <c r="F41" i="20"/>
  <c r="F34" i="20"/>
  <c r="F52" i="20"/>
  <c r="F51" i="20"/>
  <c r="F32" i="20"/>
  <c r="F50" i="20"/>
  <c r="F30" i="20"/>
  <c r="F46" i="20"/>
  <c r="F27" i="20"/>
  <c r="F44" i="20"/>
  <c r="F39" i="20"/>
  <c r="F33" i="20"/>
  <c r="F49" i="20"/>
  <c r="F29" i="20"/>
  <c r="F43" i="20"/>
  <c r="F47" i="20"/>
  <c r="F28" i="20"/>
  <c r="D55" i="20"/>
  <c r="F55" i="20" s="1"/>
  <c r="F31" i="20"/>
  <c r="F53" i="20" l="1"/>
  <c r="AO80" i="38"/>
  <c r="AN14" i="19" l="1"/>
  <c r="F45" i="20"/>
  <c r="AN80" i="38"/>
  <c r="AN15" i="19"/>
  <c r="AM80" i="38"/>
  <c r="F58" i="20"/>
  <c r="F59" i="20" l="1"/>
  <c r="AN13" i="19"/>
  <c r="A3" i="20" l="1"/>
</calcChain>
</file>

<file path=xl/sharedStrings.xml><?xml version="1.0" encoding="utf-8"?>
<sst xmlns="http://schemas.openxmlformats.org/spreadsheetml/2006/main" count="17532" uniqueCount="7835">
  <si>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</si>
  <si>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</si>
  <si>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28"/>
  </si>
  <si>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</si>
  <si>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</si>
  <si>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</si>
  <si>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28"/>
  </si>
  <si>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28"/>
  </si>
  <si>
    <t>エラー（自治体名記載不備）</t>
    <phoneticPr fontId="28"/>
  </si>
  <si>
    <t>エラー（担当者・連絡先記載不備）</t>
    <rPh sb="4" eb="7">
      <t>タントウシャ</t>
    </rPh>
    <rPh sb="8" eb="11">
      <t>レンラクサキ</t>
    </rPh>
    <phoneticPr fontId="28"/>
  </si>
  <si>
    <t>エラー（既配分額記載不備）</t>
    <rPh sb="4" eb="5">
      <t>キ</t>
    </rPh>
    <rPh sb="5" eb="7">
      <t>ハイブン</t>
    </rPh>
    <rPh sb="7" eb="8">
      <t>ガク</t>
    </rPh>
    <rPh sb="8" eb="10">
      <t>キサイ</t>
    </rPh>
    <phoneticPr fontId="28"/>
  </si>
  <si>
    <t>エラー（交付限度額記載不備）</t>
    <rPh sb="4" eb="6">
      <t>コウフ</t>
    </rPh>
    <rPh sb="6" eb="8">
      <t>ゲンド</t>
    </rPh>
    <rPh sb="8" eb="9">
      <t>ガク</t>
    </rPh>
    <phoneticPr fontId="28"/>
  </si>
  <si>
    <t>エラー（交付限度額&lt;既配分額）</t>
    <rPh sb="10" eb="11">
      <t>スデ</t>
    </rPh>
    <rPh sb="11" eb="13">
      <t>ハイブン</t>
    </rPh>
    <rPh sb="13" eb="14">
      <t>ガク</t>
    </rPh>
    <phoneticPr fontId="28"/>
  </si>
  <si>
    <t>エラー（交付対象経費&lt;既配分額）</t>
    <rPh sb="4" eb="10">
      <t>コウフタイショウケイヒ</t>
    </rPh>
    <phoneticPr fontId="28"/>
  </si>
  <si>
    <t>地方公共団体名（コード有り）</t>
    <rPh sb="11" eb="12">
      <t>ア</t>
    </rPh>
    <phoneticPr fontId="28"/>
  </si>
  <si>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</si>
  <si>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</si>
  <si>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28"/>
  </si>
  <si>
    <t>国のR5補正予算分（低所得世帯支援枠分）
給付費　交付限度額②　（未配分額の減額後※）
（※　第２回提出分までの配分予定額と同等）</t>
    <phoneticPr fontId="28"/>
  </si>
  <si>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28"/>
  </si>
  <si>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</si>
  <si>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</si>
  <si>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28"/>
  </si>
  <si>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</si>
  <si>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28"/>
  </si>
  <si>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</si>
  <si>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28"/>
  </si>
  <si>
    <t>担当部局課名</t>
    <phoneticPr fontId="28"/>
  </si>
  <si>
    <t>国のR5補正予算分（低所得世帯支援枠分）　給付費　交付限度額②
にかかる交付対象経費</t>
    <rPh sb="21" eb="24">
      <t>キュウフヒ</t>
    </rPh>
    <phoneticPr fontId="28"/>
  </si>
  <si>
    <t>既配分額
国の予備費等（給付金・定額減税一体支援枠分）　給付費
交付限度額④</t>
    <rPh sb="0" eb="1">
      <t>キ</t>
    </rPh>
    <rPh sb="1" eb="3">
      <t>ハイブン</t>
    </rPh>
    <rPh sb="3" eb="4">
      <t>ガク</t>
    </rPh>
    <rPh sb="12" eb="15">
      <t>キュウフキン</t>
    </rPh>
    <rPh sb="28" eb="31">
      <t>キュウフヒ</t>
    </rPh>
    <phoneticPr fontId="28"/>
  </si>
  <si>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28"/>
  </si>
  <si>
    <t>小計　交付限度額②</t>
    <phoneticPr fontId="28"/>
  </si>
  <si>
    <t>小計　交付限度額⑧</t>
    <phoneticPr fontId="28"/>
  </si>
  <si>
    <t>担当者氏名</t>
    <phoneticPr fontId="28"/>
  </si>
  <si>
    <t>国のR5補正予算分（低所得世帯支援枠分）　事務費　交付限度額③
にかかる交付対象経費</t>
    <phoneticPr fontId="28"/>
  </si>
  <si>
    <t>既配分額
国のR5補正予算分（給付金・定額減税一体支援枠分）　事務費
交付限度額⑤</t>
    <rPh sb="0" eb="1">
      <t>キ</t>
    </rPh>
    <rPh sb="1" eb="3">
      <t>ハイブン</t>
    </rPh>
    <rPh sb="3" eb="4">
      <t>ガク</t>
    </rPh>
    <rPh sb="15" eb="18">
      <t>キュウフキン</t>
    </rPh>
    <phoneticPr fontId="28"/>
  </si>
  <si>
    <t>国のR5補正予算分（低所得世帯支援枠分）
事務費　交付限度額③　（未配分額の減額後※）
（※　第２回提出分までの配分予定額と同等）</t>
    <rPh sb="21" eb="23">
      <t>ジム</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</si>
  <si>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28"/>
  </si>
  <si>
    <t>国の予備費等（給付金・定額減税一体支援枠分）　給付費　交付限度額④
にかかる交付対象経費</t>
    <rPh sb="23" eb="26">
      <t>キュウフヒ</t>
    </rPh>
    <phoneticPr fontId="28"/>
  </si>
  <si>
    <t>既配分額
国のR5予備費分（給付支援サービス分）
交付限度額⑥</t>
    <rPh sb="0" eb="1">
      <t>キ</t>
    </rPh>
    <rPh sb="1" eb="3">
      <t>ハイブン</t>
    </rPh>
    <rPh sb="3" eb="4">
      <t>ガク</t>
    </rPh>
    <rPh sb="22" eb="23">
      <t>ブン</t>
    </rPh>
    <phoneticPr fontId="28"/>
  </si>
  <si>
    <t>国のR5補正予算分（低所得世帯支援枠分）
事務費　交付限度額③　（※）
（※　被災世帯向け給付にかかる交付限度額の今回追加分）</t>
    <rPh sb="4" eb="8">
      <t>ホセイヨサン</t>
    </rPh>
    <rPh sb="21" eb="24">
      <t>ジムヒ</t>
    </rPh>
    <rPh sb="25" eb="27">
      <t>コウフ</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</si>
  <si>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28"/>
  </si>
  <si>
    <t>国の予備費等（給付金・定額減税一体支援枠分）　事務費　交付限度額⑤
にかかる交付対象経費</t>
    <phoneticPr fontId="28"/>
  </si>
  <si>
    <t>小計　交付限度額③</t>
    <phoneticPr fontId="28"/>
  </si>
  <si>
    <t>小計　交付限度額⑨</t>
    <phoneticPr fontId="28"/>
  </si>
  <si>
    <t>国のR5予備費分（給付支援サービス分）　交付限度額⑥
にかかる交付対象経費</t>
    <phoneticPr fontId="28"/>
  </si>
  <si>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</si>
  <si>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28"/>
  </si>
  <si>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28"/>
  </si>
  <si>
    <t>交付対象経費(地方単独事業費)
（R6経済対策等分）</t>
    <rPh sb="19" eb="23">
      <t>ケイザイタイサク</t>
    </rPh>
    <rPh sb="23" eb="24">
      <t>トウ</t>
    </rPh>
    <rPh sb="24" eb="25">
      <t>ブン</t>
    </rPh>
    <phoneticPr fontId="28"/>
  </si>
  <si>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28"/>
  </si>
  <si>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</si>
  <si>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28"/>
  </si>
  <si>
    <t>国の予備費等（給付金・定額減税一体支援枠分）
給付費　交付限度額④　（令和6年12月通知分）</t>
    <rPh sb="23" eb="26">
      <t>キュウフヒ</t>
    </rPh>
    <rPh sb="27" eb="29">
      <t>コウフ</t>
    </rPh>
    <rPh sb="42" eb="44">
      <t>ツウチ</t>
    </rPh>
    <phoneticPr fontId="28"/>
  </si>
  <si>
    <t>小計　交付限度額（R6経済対策等分）</t>
    <rPh sb="11" eb="13">
      <t>ケイザイ</t>
    </rPh>
    <rPh sb="13" eb="15">
      <t>タイサク</t>
    </rPh>
    <rPh sb="15" eb="16">
      <t>トウ</t>
    </rPh>
    <rPh sb="16" eb="17">
      <t>ブン</t>
    </rPh>
    <phoneticPr fontId="28"/>
  </si>
  <si>
    <t>事業数</t>
    <rPh sb="0" eb="2">
      <t>ジギョウ</t>
    </rPh>
    <rPh sb="2" eb="3">
      <t>スウ</t>
    </rPh>
    <phoneticPr fontId="19"/>
  </si>
  <si>
    <t>基金事業数</t>
    <rPh sb="0" eb="2">
      <t>キキン</t>
    </rPh>
    <rPh sb="2" eb="4">
      <t>ジギョウ</t>
    </rPh>
    <rPh sb="4" eb="5">
      <t>スウ</t>
    </rPh>
    <phoneticPr fontId="28"/>
  </si>
  <si>
    <t>R5補正_推奨</t>
    <rPh sb="2" eb="4">
      <t>ホセイ</t>
    </rPh>
    <rPh sb="5" eb="7">
      <t>スイショウ</t>
    </rPh>
    <phoneticPr fontId="28"/>
  </si>
  <si>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28"/>
  </si>
  <si>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</si>
  <si>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28"/>
  </si>
  <si>
    <t>国の予備費等（給付金・定額減税一体支援枠分）
給付費　交付限度額④　（今回追加分）</t>
    <rPh sb="23" eb="26">
      <t>キュウフヒ</t>
    </rPh>
    <rPh sb="27" eb="29">
      <t>コウフ</t>
    </rPh>
    <phoneticPr fontId="28"/>
  </si>
  <si>
    <t>最終事業NO</t>
  </si>
  <si>
    <t>R5補正_低</t>
    <rPh sb="2" eb="4">
      <t>ホセイ</t>
    </rPh>
    <rPh sb="5" eb="6">
      <t>テイ</t>
    </rPh>
    <phoneticPr fontId="28"/>
  </si>
  <si>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28"/>
  </si>
  <si>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28"/>
  </si>
  <si>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28"/>
  </si>
  <si>
    <t>国の予備費等（給付金・定額減税一体支援枠分）
給付費　交付限度額④　（令和7年●月通知分）</t>
    <rPh sb="23" eb="26">
      <t>キュウフヒ</t>
    </rPh>
    <rPh sb="27" eb="29">
      <t>コウフ</t>
    </rPh>
    <rPh sb="41" eb="43">
      <t>ツウチ</t>
    </rPh>
    <phoneticPr fontId="28"/>
  </si>
  <si>
    <t>前回から記載内容に変更があった事業数</t>
    <rPh sb="0" eb="2">
      <t>ゼンカイ</t>
    </rPh>
    <rPh sb="4" eb="8">
      <t>キサイナイヨウ</t>
    </rPh>
    <rPh sb="9" eb="11">
      <t>ヘンコウ</t>
    </rPh>
    <rPh sb="15" eb="18">
      <t>ジギョウスウ</t>
    </rPh>
    <phoneticPr fontId="28"/>
  </si>
  <si>
    <t>R5予備費_一体給付</t>
    <rPh sb="2" eb="5">
      <t>ヨビヒ</t>
    </rPh>
    <rPh sb="6" eb="10">
      <t>イッタイキュウフ</t>
    </rPh>
    <phoneticPr fontId="28"/>
  </si>
  <si>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28"/>
  </si>
  <si>
    <t>今回配分予定額
国の予備費等（給付金・定額減税一体支援枠分）　事務費
交付限度額⑤</t>
    <rPh sb="0" eb="2">
      <t>コンカイ</t>
    </rPh>
    <rPh sb="2" eb="4">
      <t>ハイブン</t>
    </rPh>
    <rPh sb="4" eb="6">
      <t>ヨテイ</t>
    </rPh>
    <rPh sb="6" eb="7">
      <t>ガク</t>
    </rPh>
    <phoneticPr fontId="28"/>
  </si>
  <si>
    <t>小計　交付限度額④</t>
    <phoneticPr fontId="28"/>
  </si>
  <si>
    <t>　（うち"交付対象経費のみの変更"を除いた変更事業数）</t>
    <rPh sb="5" eb="11">
      <t>コウフタイショウケイヒ</t>
    </rPh>
    <rPh sb="14" eb="16">
      <t>ヘンコウ</t>
    </rPh>
    <rPh sb="18" eb="19">
      <t>ノゾ</t>
    </rPh>
    <rPh sb="21" eb="23">
      <t>ヘンコウ</t>
    </rPh>
    <rPh sb="23" eb="26">
      <t>ジギョウスウ</t>
    </rPh>
    <phoneticPr fontId="28"/>
  </si>
  <si>
    <t>R6補正_推奨</t>
    <rPh sb="2" eb="4">
      <t>ホセイ</t>
    </rPh>
    <rPh sb="5" eb="7">
      <t>スイショウ</t>
    </rPh>
    <phoneticPr fontId="28"/>
  </si>
  <si>
    <t>今回配分予定額
国のR5予備費分（給付支援サービス分）
交付限度額⑥</t>
    <rPh sb="0" eb="2">
      <t>コンカイ</t>
    </rPh>
    <rPh sb="2" eb="4">
      <t>ハイブン</t>
    </rPh>
    <rPh sb="4" eb="6">
      <t>ヨテイ</t>
    </rPh>
    <rPh sb="6" eb="7">
      <t>ガク</t>
    </rPh>
    <phoneticPr fontId="28"/>
  </si>
  <si>
    <t>国のR5補正予算分（給付金・定額減税一体支援枠分）
事務費　交付限度額⑤　（令和6年7月5日通知分）</t>
    <rPh sb="6" eb="8">
      <t>ヨサン</t>
    </rPh>
    <phoneticPr fontId="28"/>
  </si>
  <si>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28"/>
  </si>
  <si>
    <t>　（うち給付金事業数）</t>
    <rPh sb="4" eb="7">
      <t>キュウフキン</t>
    </rPh>
    <rPh sb="7" eb="10">
      <t>ジギョウスウ</t>
    </rPh>
    <phoneticPr fontId="28"/>
  </si>
  <si>
    <t>R6補正_低</t>
    <rPh sb="2" eb="4">
      <t>ホセイ</t>
    </rPh>
    <rPh sb="5" eb="6">
      <t>テイ</t>
    </rPh>
    <phoneticPr fontId="28"/>
  </si>
  <si>
    <t>国のR5補正予算分（給付金・定額減税一体支援枠分）
事務費　交付限度額④　（令和6年12月通知分）</t>
    <rPh sb="26" eb="29">
      <t>ジムヒ</t>
    </rPh>
    <rPh sb="30" eb="32">
      <t>コウフ</t>
    </rPh>
    <rPh sb="45" eb="47">
      <t>ツウチ</t>
    </rPh>
    <phoneticPr fontId="28"/>
  </si>
  <si>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28"/>
  </si>
  <si>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29"/>
  </si>
  <si>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</si>
  <si>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28"/>
  </si>
  <si>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28"/>
  </si>
  <si>
    <t>配分予定額計
国のR5補正予算分（低所得世帯支援枠分）　給付費
交付限度額②</t>
    <rPh sb="0" eb="2">
      <t>ハイブン</t>
    </rPh>
    <rPh sb="2" eb="4">
      <t>ヨテイ</t>
    </rPh>
    <rPh sb="4" eb="5">
      <t>ガク</t>
    </rPh>
    <rPh sb="5" eb="6">
      <t>ケイ</t>
    </rPh>
    <rPh sb="28" eb="31">
      <t>キュウフヒ</t>
    </rPh>
    <phoneticPr fontId="29"/>
  </si>
  <si>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28"/>
  </si>
  <si>
    <t>国の予備費等（給付金・定額減税一体支援枠分）
事務費　交付限度額⑤　（令和7年●月通知分）</t>
    <rPh sb="23" eb="26">
      <t>ジムヒ</t>
    </rPh>
    <phoneticPr fontId="28"/>
  </si>
  <si>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28"/>
  </si>
  <si>
    <t>配分予定額計
国のR5補正予算分（低所得世帯支援枠分）　事務費
交付限度額③</t>
    <rPh sb="0" eb="2">
      <t>ハイブン</t>
    </rPh>
    <rPh sb="2" eb="4">
      <t>ヨテイ</t>
    </rPh>
    <rPh sb="4" eb="5">
      <t>ガク</t>
    </rPh>
    <rPh sb="5" eb="6">
      <t>ケイ</t>
    </rPh>
    <phoneticPr fontId="29"/>
  </si>
  <si>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28"/>
  </si>
  <si>
    <t>小計　交付限度額⑤</t>
    <phoneticPr fontId="28"/>
  </si>
  <si>
    <t>配分予定額計
国の予備費等（定額減税一体支援枠分）　給付費
交付限度額④</t>
    <rPh sb="0" eb="2">
      <t>ハイブン</t>
    </rPh>
    <rPh sb="2" eb="4">
      <t>ヨテイ</t>
    </rPh>
    <rPh sb="4" eb="5">
      <t>ガク</t>
    </rPh>
    <rPh sb="5" eb="6">
      <t>ケイ</t>
    </rPh>
    <rPh sb="26" eb="29">
      <t>キュウフヒ</t>
    </rPh>
    <phoneticPr fontId="28"/>
  </si>
  <si>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28"/>
  </si>
  <si>
    <t>国のR5予備費分（給付支援サービス分）
交付限度額⑥　（令和6年度通知分）</t>
    <rPh sb="32" eb="33">
      <t>ド</t>
    </rPh>
    <rPh sb="33" eb="35">
      <t>ツウチ</t>
    </rPh>
    <phoneticPr fontId="28"/>
  </si>
  <si>
    <t>配分予定額計
国の予備費等（定額減税一体支援枠分）　事務費
交付限度額⑤</t>
    <rPh sb="0" eb="2">
      <t>ハイブン</t>
    </rPh>
    <rPh sb="2" eb="4">
      <t>ヨテイ</t>
    </rPh>
    <rPh sb="4" eb="5">
      <t>ガク</t>
    </rPh>
    <rPh sb="5" eb="6">
      <t>ケイ</t>
    </rPh>
    <phoneticPr fontId="28"/>
  </si>
  <si>
    <t>小計　配分予定額（R6経済対策等分）</t>
    <rPh sb="11" eb="15">
      <t>ケイザイタイサク</t>
    </rPh>
    <rPh sb="15" eb="16">
      <t>トウ</t>
    </rPh>
    <rPh sb="16" eb="17">
      <t>ブン</t>
    </rPh>
    <phoneticPr fontId="28"/>
  </si>
  <si>
    <t>国のR5予備費分（給付支援サービス分）
交付限度額⑥　（令和6年●月通知分）</t>
    <phoneticPr fontId="28"/>
  </si>
  <si>
    <t>配分予定額計
国のR5予備費分（給付支援サービス分）
交付限度額⑥</t>
    <rPh sb="0" eb="2">
      <t>ハイブン</t>
    </rPh>
    <rPh sb="2" eb="4">
      <t>ヨテイ</t>
    </rPh>
    <rPh sb="4" eb="5">
      <t>ガク</t>
    </rPh>
    <rPh sb="5" eb="6">
      <t>ケイ</t>
    </rPh>
    <phoneticPr fontId="28"/>
  </si>
  <si>
    <t>小計　交付限度額⑥</t>
    <phoneticPr fontId="28"/>
  </si>
  <si>
    <t>小計　配分予定額（R5経済対策分）</t>
    <rPh sb="0" eb="2">
      <t>ショウケイ</t>
    </rPh>
    <phoneticPr fontId="28"/>
  </si>
  <si>
    <t>小計　交付限度額（R5経済対策分）</t>
    <rPh sb="3" eb="8">
      <t>コウフゲンドガク</t>
    </rPh>
    <phoneticPr fontId="28"/>
  </si>
  <si>
    <t>配分予定額計</t>
    <phoneticPr fontId="28"/>
  </si>
  <si>
    <t>移替先</t>
    <phoneticPr fontId="28"/>
  </si>
  <si>
    <t>総務省</t>
    <phoneticPr fontId="28"/>
  </si>
  <si>
    <t>交付限度額計</t>
    <rPh sb="0" eb="5">
      <t>コウフゲンドガク</t>
    </rPh>
    <phoneticPr fontId="28"/>
  </si>
  <si>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</si>
  <si>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</si>
  <si>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28"/>
  </si>
  <si>
    <t>地方単独事業</t>
    <rPh sb="0" eb="2">
      <t>チホウ</t>
    </rPh>
    <rPh sb="2" eb="4">
      <t>タンドク</t>
    </rPh>
    <rPh sb="4" eb="6">
      <t>ジギョウ</t>
    </rPh>
    <phoneticPr fontId="28"/>
  </si>
  <si>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28"/>
  </si>
  <si>
    <t>臨時の措置であることが分かる事業名称としている</t>
    <rPh sb="0" eb="2">
      <t>リンジ</t>
    </rPh>
    <rPh sb="3" eb="5">
      <t>ソチ</t>
    </rPh>
    <rPh sb="11" eb="12">
      <t>ワ</t>
    </rPh>
    <rPh sb="14" eb="16">
      <t>ジギョウ</t>
    </rPh>
    <rPh sb="16" eb="18">
      <t>メイショウ</t>
    </rPh>
    <phoneticPr fontId="28"/>
  </si>
  <si>
    <t>交付対象事業の名称</t>
    <rPh sb="0" eb="2">
      <t>コウフ</t>
    </rPh>
    <phoneticPr fontId="28"/>
  </si>
  <si>
    <t>経済対策との関係</t>
    <rPh sb="0" eb="2">
      <t>ケイザイ</t>
    </rPh>
    <rPh sb="2" eb="4">
      <t>タイサク</t>
    </rPh>
    <rPh sb="6" eb="8">
      <t>カンケイ</t>
    </rPh>
    <phoneticPr fontId="28"/>
  </si>
  <si>
    <t>対象外経費に臨時交付金を充当していない</t>
    <rPh sb="0" eb="2">
      <t>タイショウ</t>
    </rPh>
    <rPh sb="2" eb="3">
      <t>ガイ</t>
    </rPh>
    <rPh sb="3" eb="5">
      <t>ケイヒ</t>
    </rPh>
    <rPh sb="6" eb="8">
      <t>リンジ</t>
    </rPh>
    <rPh sb="8" eb="11">
      <t>コウフキン</t>
    </rPh>
    <rPh sb="12" eb="14">
      <t>ジュウトウ</t>
    </rPh>
    <phoneticPr fontId="28"/>
  </si>
  <si>
    <t>推奨事業メニュー</t>
    <rPh sb="0" eb="2">
      <t>スイショウ</t>
    </rPh>
    <rPh sb="2" eb="4">
      <t>ジギョウ</t>
    </rPh>
    <phoneticPr fontId="28"/>
  </si>
  <si>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</si>
  <si>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</si>
  <si>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</si>
  <si>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</si>
  <si>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</si>
  <si>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</si>
  <si>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</si>
  <si>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</si>
  <si>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</si>
  <si>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28"/>
  </si>
  <si>
    <t>備考2</t>
    <rPh sb="0" eb="2">
      <t>ビコウ</t>
    </rPh>
    <phoneticPr fontId="19"/>
  </si>
  <si>
    <t>備考3</t>
    <rPh sb="0" eb="2">
      <t>ビコウ</t>
    </rPh>
    <phoneticPr fontId="28"/>
  </si>
  <si>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</si>
  <si>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</si>
  <si>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</si>
  <si>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</si>
  <si>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</si>
  <si>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</si>
  <si>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</si>
  <si>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</si>
  <si>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</si>
  <si>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</si>
  <si>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</si>
  <si>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</si>
  <si>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28"/>
  </si>
  <si>
    <t>予備１</t>
    <rPh sb="0" eb="2">
      <t>ヨビ</t>
    </rPh>
    <phoneticPr fontId="28"/>
  </si>
  <si>
    <t>予備２</t>
    <rPh sb="0" eb="2">
      <t>ヨビ</t>
    </rPh>
    <phoneticPr fontId="28"/>
  </si>
  <si>
    <t>エラー（交付対象経費&gt;0）</t>
    <phoneticPr fontId="28"/>
  </si>
  <si>
    <t>エラー（交付対象経費に小数点以下の数値）</t>
    <phoneticPr fontId="28"/>
  </si>
  <si>
    <t>エラー（総事業費）</t>
    <rPh sb="4" eb="7">
      <t>ソウジギョウ</t>
    </rPh>
    <phoneticPr fontId="28"/>
  </si>
  <si>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28"/>
  </si>
  <si>
    <t>エラー（国の予算年度、枠、対象経費の組み合わせエラー）②</t>
    <phoneticPr fontId="28"/>
  </si>
  <si>
    <t>予備３</t>
    <rPh sb="0" eb="2">
      <t>ヨビ</t>
    </rPh>
    <phoneticPr fontId="28"/>
  </si>
  <si>
    <t>予備４</t>
    <rPh sb="0" eb="2">
      <t>ヨビ</t>
    </rPh>
    <phoneticPr fontId="28"/>
  </si>
  <si>
    <t>エラー（事業概要入力漏れ）</t>
    <rPh sb="4" eb="8">
      <t>ジギョウガイヨウ</t>
    </rPh>
    <rPh sb="8" eb="10">
      <t>ニュウリョク</t>
    </rPh>
    <phoneticPr fontId="28"/>
  </si>
  <si>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</si>
  <si>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28"/>
  </si>
  <si>
    <t>エラー（事業終期選択漏れ）</t>
    <rPh sb="6" eb="8">
      <t>シュウキ</t>
    </rPh>
    <phoneticPr fontId="28"/>
  </si>
  <si>
    <t>エラー（事業終期想定外）</t>
    <rPh sb="8" eb="11">
      <t>ソウテイガイ</t>
    </rPh>
    <phoneticPr fontId="28"/>
  </si>
  <si>
    <t>エラー（事業始期・終期比較）</t>
    <phoneticPr fontId="28"/>
  </si>
  <si>
    <t>予備５</t>
    <rPh sb="0" eb="2">
      <t>ヨビ</t>
    </rPh>
    <phoneticPr fontId="28"/>
  </si>
  <si>
    <t>予備６</t>
    <rPh sb="0" eb="2">
      <t>ヨビ</t>
    </rPh>
    <phoneticPr fontId="28"/>
  </si>
  <si>
    <t>予備７</t>
    <rPh sb="0" eb="2">
      <t>ヨビ</t>
    </rPh>
    <phoneticPr fontId="28"/>
  </si>
  <si>
    <t>エラー（備考１記載漏れ）</t>
    <rPh sb="4" eb="6">
      <t>ビコウ</t>
    </rPh>
    <phoneticPr fontId="28"/>
  </si>
  <si>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</si>
  <si>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</si>
  <si>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</si>
  <si>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28"/>
  </si>
  <si>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28"/>
  </si>
  <si>
    <t>⑨を選択した場合、より効果があると考える理由</t>
    <phoneticPr fontId="28"/>
  </si>
  <si>
    <t>総事業費</t>
  </si>
  <si>
    <t>Ｂ</t>
    <phoneticPr fontId="28"/>
  </si>
  <si>
    <t>Ｃ</t>
  </si>
  <si>
    <t>Ｂ１</t>
    <phoneticPr fontId="28"/>
  </si>
  <si>
    <t>Ｂ２</t>
    <phoneticPr fontId="28"/>
  </si>
  <si>
    <t>Ｂ３</t>
    <phoneticPr fontId="28"/>
  </si>
  <si>
    <t>Ｂ４</t>
    <phoneticPr fontId="28"/>
  </si>
  <si>
    <t>Ｂ５</t>
  </si>
  <si>
    <t>Ｂ６</t>
    <phoneticPr fontId="28"/>
  </si>
  <si>
    <t>Ｂ７</t>
    <phoneticPr fontId="28"/>
  </si>
  <si>
    <t>交付対象経費</t>
    <rPh sb="0" eb="2">
      <t>コウフ</t>
    </rPh>
    <rPh sb="2" eb="4">
      <t>タイショウ</t>
    </rPh>
    <rPh sb="4" eb="6">
      <t>ケイヒ</t>
    </rPh>
    <phoneticPr fontId="28"/>
  </si>
  <si>
    <t>国のR5補正予算分
（交付限度額①）
（推奨事業メニュー分）</t>
    <rPh sb="4" eb="6">
      <t>ホセイ</t>
    </rPh>
    <phoneticPr fontId="28"/>
  </si>
  <si>
    <t>国のR5補正予算分
（交付限度額②）
（低所得世帯支援枠分）
給付費</t>
    <rPh sb="4" eb="6">
      <t>ホセイ</t>
    </rPh>
    <rPh sb="31" eb="34">
      <t>キュウフヒ</t>
    </rPh>
    <phoneticPr fontId="28"/>
  </si>
  <si>
    <t>国のR5補正予算分
（交付限度額③）
（低所得世帯支援枠分）
事務費</t>
    <rPh sb="4" eb="8">
      <t>ホセイヨサン</t>
    </rPh>
    <rPh sb="8" eb="9">
      <t>ブン</t>
    </rPh>
    <rPh sb="31" eb="34">
      <t>ジムヒ</t>
    </rPh>
    <phoneticPr fontId="28"/>
  </si>
  <si>
    <t>国の予備費等
（交付限度額④）
（給付金・定額減税一体支援枠分）
給付費</t>
    <rPh sb="33" eb="36">
      <t>キュウフヒ</t>
    </rPh>
    <phoneticPr fontId="28"/>
  </si>
  <si>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28"/>
  </si>
  <si>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28"/>
  </si>
  <si>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28"/>
  </si>
  <si>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28"/>
  </si>
  <si>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28"/>
  </si>
  <si>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28"/>
  </si>
  <si>
    <t>その他
（一般財源や補助対象外経費等）</t>
  </si>
  <si>
    <t>合計</t>
    <phoneticPr fontId="28"/>
  </si>
  <si>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28"/>
  </si>
  <si>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28"/>
  </si>
  <si>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28"/>
  </si>
  <si>
    <t xml:space="preserve">
（デジタル庁）
給付支援サービス
（R5予備費）
</t>
    <rPh sb="6" eb="7">
      <t>チョウ</t>
    </rPh>
    <rPh sb="21" eb="23">
      <t>ヨビ</t>
    </rPh>
    <rPh sb="23" eb="24">
      <t>ヒ</t>
    </rPh>
    <phoneticPr fontId="28"/>
  </si>
  <si>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28"/>
  </si>
  <si>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28"/>
  </si>
  <si>
    <t xml:space="preserve">
事務費
（上乗せ・横出し）
</t>
    <rPh sb="1" eb="4">
      <t>ジムヒ</t>
    </rPh>
    <rPh sb="6" eb="8">
      <t>ウワノ</t>
    </rPh>
    <rPh sb="10" eb="12">
      <t>ヨコダ</t>
    </rPh>
    <phoneticPr fontId="28"/>
  </si>
  <si>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28"/>
  </si>
  <si>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28"/>
  </si>
  <si>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28"/>
  </si>
  <si>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28"/>
  </si>
  <si>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</si>
  <si>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</si>
  <si>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</si>
  <si>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</si>
  <si>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</si>
  <si>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</si>
  <si>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</si>
  <si>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</si>
  <si>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</si>
  <si>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</si>
  <si>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</si>
  <si>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</si>
  <si>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</si>
  <si>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</si>
  <si>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</si>
  <si>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</si>
  <si>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</si>
  <si>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</si>
  <si>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</si>
  <si>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</si>
  <si>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</si>
  <si>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</si>
  <si>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</si>
  <si>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</si>
  <si>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</si>
  <si>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</si>
  <si>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</si>
  <si>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</si>
  <si>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</si>
  <si>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</si>
  <si>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</si>
  <si>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</si>
  <si>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</si>
  <si>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</si>
  <si>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</si>
  <si>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</si>
  <si>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</si>
  <si>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</si>
  <si>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</si>
  <si>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</si>
  <si>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</si>
  <si>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</si>
  <si>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</si>
  <si>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</si>
  <si>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</si>
  <si>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</si>
  <si>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</si>
  <si>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</si>
  <si>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</si>
  <si>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</si>
  <si>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</si>
  <si>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</si>
  <si>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</si>
  <si>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</si>
  <si>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</si>
  <si>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</si>
  <si>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</si>
  <si>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</si>
  <si>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</si>
  <si>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</si>
  <si>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</si>
  <si>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</si>
  <si>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</si>
  <si>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</si>
  <si>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</si>
  <si>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</si>
  <si>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</si>
  <si>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</si>
  <si>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</si>
  <si>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</si>
  <si>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</si>
  <si>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</si>
  <si>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</si>
  <si>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</si>
  <si>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</si>
  <si>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</si>
  <si>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</si>
  <si>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</si>
  <si>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</si>
  <si>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</si>
  <si>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</si>
  <si>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</si>
  <si>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</si>
  <si>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</si>
  <si>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</si>
  <si>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</si>
  <si>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</si>
  <si>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</si>
  <si>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</si>
  <si>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</si>
  <si>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</si>
  <si>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</si>
  <si>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</si>
  <si>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</si>
  <si>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</si>
  <si>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</si>
  <si>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</si>
  <si>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</si>
  <si>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</si>
  <si>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</si>
  <si>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</si>
  <si>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</si>
  <si>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</si>
  <si>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</si>
  <si>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</si>
  <si>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</si>
  <si>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</si>
  <si>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</si>
  <si>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</si>
  <si>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</si>
  <si>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</si>
  <si>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</si>
  <si>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</si>
  <si>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</si>
  <si>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</si>
  <si>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</si>
  <si>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</si>
  <si>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</si>
  <si>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</si>
  <si>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</si>
  <si>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</si>
  <si>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</si>
  <si>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</si>
  <si>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</si>
  <si>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</si>
  <si>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</si>
  <si>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</si>
  <si>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</si>
  <si>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</si>
  <si>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</si>
  <si>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</si>
  <si>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</si>
  <si>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</si>
  <si>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</si>
  <si>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</si>
  <si>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</si>
  <si>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</si>
  <si>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</si>
  <si>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</si>
  <si>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</si>
  <si>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</si>
  <si>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</si>
  <si>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</si>
  <si>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</si>
  <si>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</si>
  <si>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</si>
  <si>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</si>
  <si>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</si>
  <si>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</si>
  <si>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</si>
  <si>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</si>
  <si>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</si>
  <si>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</si>
  <si>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</si>
  <si>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</si>
  <si>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</si>
  <si>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</si>
  <si>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</si>
  <si>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</si>
  <si>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</si>
  <si>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</si>
  <si>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</si>
  <si>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</si>
  <si>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</si>
  <si>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</si>
  <si>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</si>
  <si>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</si>
  <si>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</si>
  <si>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</si>
  <si>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</si>
  <si>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</si>
  <si>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</si>
  <si>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</si>
  <si>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</si>
  <si>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</si>
  <si>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</si>
  <si>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</si>
  <si>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</si>
  <si>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</si>
  <si>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</si>
  <si>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</si>
  <si>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</si>
  <si>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</si>
  <si>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</si>
  <si>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</si>
  <si>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</si>
  <si>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</si>
  <si>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</si>
  <si>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</si>
  <si>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</si>
  <si>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</si>
  <si>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</si>
  <si>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28"/>
  </si>
  <si>
    <t>別表２のG46：G47の変色</t>
    <rPh sb="0" eb="2">
      <t>ベッピョウ</t>
    </rPh>
    <rPh sb="12" eb="14">
      <t>ヘンショク</t>
    </rPh>
    <phoneticPr fontId="28"/>
  </si>
  <si>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</si>
  <si>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28"/>
  </si>
  <si>
    <t>種類</t>
    <rPh sb="0" eb="2">
      <t>シュルイ</t>
    </rPh>
    <phoneticPr fontId="28"/>
  </si>
  <si>
    <t>地域住民への周知方法（HP,広報紙など）</t>
    <phoneticPr fontId="19"/>
  </si>
  <si>
    <t>備考1
(●●に定義されている対象分野)</t>
    <rPh sb="0" eb="2">
      <t>ビコウ</t>
    </rPh>
    <rPh sb="8" eb="10">
      <t>テイギ</t>
    </rPh>
    <rPh sb="15" eb="17">
      <t>タイショウ</t>
    </rPh>
    <rPh sb="17" eb="19">
      <t>ブンヤ</t>
    </rPh>
    <phoneticPr fontId="28"/>
  </si>
  <si>
    <t>参考資料</t>
    <rPh sb="0" eb="2">
      <t>サンコウ</t>
    </rPh>
    <rPh sb="2" eb="4">
      <t>シリョウ</t>
    </rPh>
    <phoneticPr fontId="28"/>
  </si>
  <si>
    <t>Ｂ４</t>
  </si>
  <si>
    <t>Ｂ６</t>
  </si>
  <si>
    <t>Ｂ７</t>
  </si>
  <si>
    <t>国のR5補正予算分
（交付限度額①）</t>
    <rPh sb="4" eb="6">
      <t>ホセイ</t>
    </rPh>
    <phoneticPr fontId="28"/>
  </si>
  <si>
    <t xml:space="preserve">
国のR5補正予算分
（交付限度額②）</t>
    <rPh sb="5" eb="7">
      <t>ホセイ</t>
    </rPh>
    <phoneticPr fontId="28"/>
  </si>
  <si>
    <t xml:space="preserve">
国のR5補正予算分
（交付限度額③）</t>
    <rPh sb="5" eb="7">
      <t>ホセイ</t>
    </rPh>
    <phoneticPr fontId="28"/>
  </si>
  <si>
    <t>国のR5予備費
（交付限度額④）</t>
    <rPh sb="4" eb="7">
      <t>ヨビヒ</t>
    </rPh>
    <phoneticPr fontId="28"/>
  </si>
  <si>
    <t>国のR5予備費
（交付限度額⑤）</t>
    <phoneticPr fontId="28"/>
  </si>
  <si>
    <t>国のR5予備費分
（交付限度額⑥）</t>
    <rPh sb="7" eb="8">
      <t>ブン</t>
    </rPh>
    <rPh sb="14" eb="15">
      <t>ガク</t>
    </rPh>
    <phoneticPr fontId="28"/>
  </si>
  <si>
    <t>国のR6補正予算分
（交付限度額⑦）</t>
    <rPh sb="4" eb="6">
      <t>ホセイ</t>
    </rPh>
    <phoneticPr fontId="28"/>
  </si>
  <si>
    <t>国のR6補正予算分
（交付限度額⑧）</t>
    <rPh sb="4" eb="6">
      <t>ホセイ</t>
    </rPh>
    <phoneticPr fontId="28"/>
  </si>
  <si>
    <t>国のR6補正予算分
（交付限度額⑨）</t>
    <rPh sb="4" eb="8">
      <t>ホセイヨサン</t>
    </rPh>
    <rPh sb="8" eb="9">
      <t>ブン</t>
    </rPh>
    <phoneticPr fontId="28"/>
  </si>
  <si>
    <t>国のR6補正予算分
（交付限度額⑩）</t>
    <rPh sb="4" eb="8">
      <t>ホセイヨサン</t>
    </rPh>
    <rPh sb="8" eb="9">
      <t>ブン</t>
    </rPh>
    <rPh sb="15" eb="16">
      <t>ガク</t>
    </rPh>
    <phoneticPr fontId="28"/>
  </si>
  <si>
    <t>事業終期フラグ</t>
    <rPh sb="0" eb="2">
      <t>ジギョウ</t>
    </rPh>
    <rPh sb="2" eb="4">
      <t>シュウキ</t>
    </rPh>
    <phoneticPr fontId="28"/>
  </si>
  <si>
    <t>枠_分岐</t>
    <rPh sb="0" eb="1">
      <t>ワク</t>
    </rPh>
    <rPh sb="2" eb="4">
      <t>ブンキ</t>
    </rPh>
    <phoneticPr fontId="28"/>
  </si>
  <si>
    <t>経済対策・分岐</t>
    <rPh sb="0" eb="4">
      <t>ケイザイタイサク</t>
    </rPh>
    <rPh sb="5" eb="7">
      <t>ブンキ</t>
    </rPh>
    <phoneticPr fontId="28"/>
  </si>
  <si>
    <t>対象分野・分岐</t>
    <rPh sb="0" eb="4">
      <t>タイショウブンヤ</t>
    </rPh>
    <rPh sb="5" eb="7">
      <t>ブンキ</t>
    </rPh>
    <phoneticPr fontId="28"/>
  </si>
  <si>
    <t>自治体予算区分
・分岐</t>
    <rPh sb="0" eb="7">
      <t>ジチタイヨサンクブン</t>
    </rPh>
    <rPh sb="9" eb="11">
      <t>ブンキ</t>
    </rPh>
    <phoneticPr fontId="28"/>
  </si>
  <si>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28"/>
  </si>
  <si>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28"/>
  </si>
  <si>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</si>
  <si>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28"/>
  </si>
  <si>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28"/>
  </si>
  <si>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28"/>
  </si>
  <si>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</si>
  <si>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</si>
  <si>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</si>
  <si>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</si>
  <si>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</si>
  <si>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</si>
  <si>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</si>
  <si>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</si>
  <si>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</si>
  <si>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</si>
  <si>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</si>
  <si>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</si>
  <si>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</si>
  <si>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</si>
  <si>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</si>
  <si>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</si>
  <si>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</si>
  <si>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</si>
  <si>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</si>
  <si>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</si>
  <si>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</si>
  <si>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</si>
  <si>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</si>
  <si>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</si>
  <si>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</si>
  <si>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</si>
  <si>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</si>
  <si>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</si>
  <si>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</si>
  <si>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</si>
  <si>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</si>
  <si>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</si>
  <si>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</si>
  <si>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</si>
  <si>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</si>
  <si>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</si>
  <si>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</si>
  <si>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</si>
  <si>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</si>
  <si>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</si>
  <si>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</si>
  <si>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</si>
  <si>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</si>
  <si>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</si>
  <si>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</si>
  <si>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</si>
  <si>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</si>
  <si>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</si>
  <si>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</si>
  <si>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</si>
  <si>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</si>
  <si>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</si>
  <si>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</si>
  <si>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</si>
  <si>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</si>
  <si>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</si>
  <si>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</si>
  <si>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</si>
  <si>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</si>
  <si>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</si>
  <si>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</si>
  <si>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</si>
  <si>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</si>
  <si>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</si>
  <si>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</si>
  <si>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</si>
  <si>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</si>
  <si>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</si>
  <si>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</si>
  <si>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</si>
  <si>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</si>
  <si>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</si>
  <si>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</si>
  <si>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</si>
  <si>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</si>
  <si>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</si>
  <si>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</si>
  <si>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</si>
  <si>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</si>
  <si>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</si>
  <si>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</si>
  <si>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</si>
  <si>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</si>
  <si>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</si>
  <si>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</si>
  <si>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</si>
  <si>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</si>
  <si>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</si>
  <si>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</si>
  <si>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</si>
  <si>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</si>
  <si>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</si>
  <si>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</si>
  <si>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</si>
  <si>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</si>
  <si>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</si>
  <si>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</si>
  <si>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</si>
  <si>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</si>
  <si>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</si>
  <si>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</si>
  <si>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</si>
  <si>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</si>
  <si>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</si>
  <si>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</si>
  <si>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</si>
  <si>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</si>
  <si>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</si>
  <si>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</si>
  <si>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</si>
  <si>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</si>
  <si>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</si>
  <si>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</si>
  <si>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</si>
  <si>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</si>
  <si>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</si>
  <si>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</si>
  <si>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</si>
  <si>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</si>
  <si>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</si>
  <si>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</si>
  <si>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</si>
  <si>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</si>
  <si>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</si>
  <si>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</si>
  <si>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</si>
  <si>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</si>
  <si>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</si>
  <si>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</si>
  <si>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</si>
  <si>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</si>
  <si>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</si>
  <si>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</si>
  <si>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</si>
  <si>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</si>
  <si>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</si>
  <si>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</si>
  <si>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</si>
  <si>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</si>
  <si>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</si>
  <si>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</si>
  <si>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</si>
  <si>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</si>
  <si>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</si>
  <si>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</si>
  <si>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</si>
  <si>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</si>
  <si>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</si>
  <si>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</si>
  <si>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</si>
  <si>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</si>
  <si>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</si>
  <si>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</si>
  <si>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</si>
  <si>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</si>
  <si>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</si>
  <si>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</si>
  <si>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</si>
  <si>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</si>
  <si>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</si>
  <si>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</si>
  <si>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</si>
  <si>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</si>
  <si>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</si>
  <si>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</si>
  <si>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</si>
  <si>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</si>
  <si>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</si>
  <si>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</si>
  <si>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</si>
  <si>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</si>
  <si>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</si>
  <si>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</si>
  <si>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</si>
  <si>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</si>
  <si>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</si>
  <si>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</si>
  <si>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</si>
  <si>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</si>
  <si>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</si>
  <si>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</si>
  <si>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</si>
  <si>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</si>
  <si>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</si>
  <si>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</si>
  <si>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</si>
  <si>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</si>
  <si>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</si>
  <si>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</si>
  <si>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</si>
  <si>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</si>
  <si>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</si>
  <si>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</si>
  <si>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</si>
  <si>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</si>
  <si>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</si>
  <si>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</si>
  <si>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</si>
  <si>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</si>
  <si>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</si>
  <si>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</si>
  <si>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</si>
  <si>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</si>
  <si>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</si>
  <si>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</si>
  <si>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</si>
  <si>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</si>
  <si>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</si>
  <si>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</si>
  <si>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</si>
  <si>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</si>
  <si>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</si>
  <si>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</si>
  <si>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</si>
  <si>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</si>
  <si>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</si>
  <si>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</si>
  <si>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</si>
  <si>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</si>
  <si>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</si>
  <si>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</si>
  <si>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</si>
  <si>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</si>
  <si>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</si>
  <si>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</si>
  <si>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</si>
  <si>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</si>
  <si>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</si>
  <si>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</si>
  <si>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</si>
  <si>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</si>
  <si>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</si>
  <si>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</si>
  <si>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</si>
  <si>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</si>
  <si>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</si>
  <si>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</si>
  <si>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</si>
  <si>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</si>
  <si>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</si>
  <si>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</si>
  <si>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</si>
  <si>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</si>
  <si>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</si>
  <si>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</si>
  <si>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</si>
  <si>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</si>
  <si>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</si>
  <si>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</si>
  <si>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</si>
  <si>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</si>
  <si>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</si>
  <si>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</si>
  <si>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</si>
  <si>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</si>
  <si>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</si>
  <si>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</si>
  <si>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</si>
  <si>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</si>
  <si>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</si>
  <si>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</si>
  <si>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</si>
  <si>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</si>
  <si>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</si>
  <si>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</si>
  <si>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</si>
  <si>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</si>
  <si>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</si>
  <si>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</si>
  <si>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</si>
  <si>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</si>
  <si>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</si>
  <si>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</si>
  <si>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</si>
  <si>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</si>
  <si>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</si>
  <si>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</si>
  <si>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</si>
  <si>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</si>
  <si>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</si>
  <si>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</si>
  <si>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</si>
  <si>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</si>
  <si>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</si>
  <si>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</si>
  <si>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</si>
  <si>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</si>
  <si>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</si>
  <si>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</si>
  <si>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</si>
  <si>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</si>
  <si>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</si>
  <si>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</si>
  <si>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</si>
  <si>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</si>
  <si>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</si>
  <si>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</si>
  <si>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</si>
  <si>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</si>
  <si>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</si>
  <si>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</si>
  <si>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</si>
  <si>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</si>
  <si>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</si>
  <si>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</si>
  <si>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</si>
  <si>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</si>
  <si>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</si>
  <si>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</si>
  <si>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</si>
  <si>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</si>
  <si>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</si>
  <si>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</si>
  <si>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</si>
  <si>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</si>
  <si>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</si>
  <si>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</si>
  <si>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</si>
  <si>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</si>
  <si>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</si>
  <si>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</si>
  <si>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</si>
  <si>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</si>
  <si>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</si>
  <si>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</si>
  <si>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</si>
  <si>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</si>
  <si>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</si>
  <si>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</si>
  <si>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</si>
  <si>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</si>
  <si>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</si>
  <si>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</si>
  <si>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</si>
  <si>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</si>
  <si>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</si>
  <si>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</si>
  <si>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</si>
  <si>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</si>
  <si>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</si>
  <si>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</si>
  <si>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</si>
  <si>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</si>
  <si>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</si>
  <si>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</si>
  <si>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</si>
  <si>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</si>
  <si>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</si>
  <si>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</si>
  <si>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</si>
  <si>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</si>
  <si>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</si>
  <si>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</si>
  <si>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</si>
  <si>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</si>
  <si>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</si>
  <si>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</si>
  <si>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</si>
  <si>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</si>
  <si>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</si>
  <si>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</si>
  <si>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</si>
  <si>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</si>
  <si>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</si>
  <si>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</si>
  <si>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</si>
  <si>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</si>
  <si>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</si>
  <si>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</si>
  <si>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</si>
  <si>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</si>
  <si>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</si>
  <si>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</si>
  <si>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</si>
  <si>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</si>
  <si>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</si>
  <si>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</si>
  <si>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</si>
  <si>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</si>
  <si>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</si>
  <si>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</si>
  <si>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</si>
  <si>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</si>
  <si>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</si>
  <si>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</si>
  <si>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</si>
  <si>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</si>
  <si>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</si>
  <si>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</si>
  <si>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</si>
  <si>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</si>
  <si>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</si>
  <si>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</si>
  <si>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</si>
  <si>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</si>
  <si>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</si>
  <si>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</si>
  <si>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</si>
  <si>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</si>
  <si>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</si>
  <si>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</si>
  <si>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</si>
  <si>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</si>
  <si>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</si>
  <si>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</si>
  <si>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</si>
  <si>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</si>
  <si>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</si>
  <si>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</si>
  <si>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</si>
  <si>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</si>
  <si>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</si>
  <si>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</si>
  <si>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</si>
  <si>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</si>
  <si>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</si>
  <si>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</si>
  <si>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</si>
  <si>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</si>
  <si>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</si>
  <si>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</si>
  <si>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</si>
  <si>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</si>
  <si>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</si>
  <si>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</si>
  <si>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</si>
  <si>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</si>
  <si>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</si>
  <si>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</si>
  <si>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</si>
  <si>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</si>
  <si>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</si>
  <si>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</si>
  <si>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</si>
  <si>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</si>
  <si>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</si>
  <si>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</si>
  <si>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</si>
  <si>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</si>
  <si>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</si>
  <si>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</si>
  <si>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</si>
  <si>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</si>
  <si>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</si>
  <si>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</si>
  <si>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</si>
  <si>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</si>
  <si>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</si>
  <si>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</si>
  <si>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</si>
  <si>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</si>
  <si>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</si>
  <si>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</si>
  <si>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</si>
  <si>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</si>
  <si>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</si>
  <si>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</si>
  <si>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</si>
  <si>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</si>
  <si>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</si>
  <si>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</si>
  <si>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</si>
  <si>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</si>
  <si>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</si>
  <si>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</si>
  <si>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</si>
  <si>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</si>
  <si>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</si>
  <si>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</si>
  <si>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</si>
  <si>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</si>
  <si>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</si>
  <si>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</si>
  <si>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</si>
  <si>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</si>
  <si>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</si>
  <si>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</si>
  <si>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</si>
  <si>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</si>
  <si>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</si>
  <si>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</si>
  <si>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</si>
  <si>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</si>
  <si>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</si>
  <si>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</si>
  <si>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</si>
  <si>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</si>
  <si>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</si>
  <si>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</si>
  <si>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</si>
  <si>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</si>
  <si>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</si>
  <si>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</si>
  <si>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</si>
  <si>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</si>
  <si>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</si>
  <si>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</si>
  <si>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</si>
  <si>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</si>
  <si>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</si>
  <si>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</si>
  <si>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</si>
  <si>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</si>
  <si>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</si>
  <si>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</si>
  <si>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</si>
  <si>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</si>
  <si>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</si>
  <si>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</si>
  <si>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</si>
  <si>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</si>
  <si>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</si>
  <si>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</si>
  <si>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</si>
  <si>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</si>
  <si>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</si>
  <si>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</si>
  <si>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</si>
  <si>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</si>
  <si>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</si>
  <si>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</si>
  <si>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</si>
  <si>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</si>
  <si>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</si>
  <si>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</si>
  <si>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</si>
  <si>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</si>
  <si>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</si>
  <si>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</si>
  <si>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</si>
  <si>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</si>
  <si>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</si>
  <si>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</si>
  <si>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</si>
  <si>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</si>
  <si>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</si>
  <si>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</si>
  <si>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</si>
  <si>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</si>
  <si>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</si>
  <si>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</si>
  <si>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</si>
  <si>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</si>
  <si>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</si>
  <si>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</si>
  <si>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</si>
  <si>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</si>
  <si>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</si>
  <si>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</si>
  <si>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</si>
  <si>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</si>
  <si>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</si>
  <si>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</si>
  <si>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</si>
  <si>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</si>
  <si>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</si>
  <si>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</si>
  <si>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</si>
  <si>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</si>
  <si>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</si>
  <si>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</si>
  <si>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</si>
  <si>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</si>
  <si>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</si>
  <si>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</si>
  <si>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</si>
  <si>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</si>
  <si>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</si>
  <si>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</si>
  <si>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</si>
  <si>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</si>
  <si>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</si>
  <si>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</si>
  <si>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</si>
  <si>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</si>
  <si>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</si>
  <si>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</si>
  <si>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</si>
  <si>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</si>
  <si>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</si>
  <si>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</si>
  <si>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</si>
  <si>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</si>
  <si>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</si>
  <si>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</si>
  <si>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</si>
  <si>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</si>
  <si>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</si>
  <si>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</si>
  <si>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</si>
  <si>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</si>
  <si>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</si>
  <si>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</si>
  <si>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</si>
  <si>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</si>
  <si>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</si>
  <si>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</si>
  <si>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</si>
  <si>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</si>
  <si>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</si>
  <si>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</si>
  <si>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</si>
  <si>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</si>
  <si>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</si>
  <si>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</si>
  <si>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</si>
  <si>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</si>
  <si>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</si>
  <si>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</si>
  <si>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</si>
  <si>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</si>
  <si>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</si>
  <si>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</si>
  <si>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</si>
  <si>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</si>
  <si>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</si>
  <si>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</si>
  <si>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</si>
  <si>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</si>
  <si>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</si>
  <si>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</si>
  <si>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</si>
  <si>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</si>
  <si>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</si>
  <si>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</si>
  <si>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</si>
  <si>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</si>
  <si>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</si>
  <si>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</si>
  <si>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</si>
  <si>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</si>
  <si>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</si>
  <si>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</si>
  <si>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</si>
  <si>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</si>
  <si>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</si>
  <si>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</si>
  <si>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</si>
  <si>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</si>
  <si>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</si>
  <si>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</si>
  <si>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</si>
  <si>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</si>
  <si>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</si>
  <si>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</si>
  <si>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</si>
  <si>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</si>
  <si>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</si>
  <si>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</si>
  <si>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</si>
  <si>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</si>
  <si>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</si>
  <si>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</si>
  <si>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</si>
  <si>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</si>
  <si>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</si>
  <si>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</si>
  <si>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</si>
  <si>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</si>
  <si>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</si>
  <si>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</si>
  <si>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</si>
  <si>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</si>
  <si>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</si>
  <si>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</si>
  <si>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</si>
  <si>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</si>
  <si>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</si>
  <si>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</si>
  <si>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</si>
  <si>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</si>
  <si>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</si>
  <si>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</si>
  <si>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</si>
  <si>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</si>
  <si>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</si>
  <si>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</si>
  <si>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</si>
  <si>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</si>
  <si>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</si>
  <si>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</si>
  <si>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</si>
  <si>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</si>
  <si>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</si>
  <si>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</si>
  <si>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</si>
  <si>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</si>
  <si>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</si>
  <si>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</si>
  <si>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</si>
  <si>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</si>
  <si>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</si>
  <si>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</si>
  <si>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</si>
  <si>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</si>
  <si>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</si>
  <si>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</si>
  <si>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</si>
  <si>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</si>
  <si>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</si>
  <si>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</si>
  <si>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</si>
  <si>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</si>
  <si>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</si>
  <si>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</si>
  <si>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</si>
  <si>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</si>
  <si>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</si>
  <si>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</si>
  <si>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</si>
  <si>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</si>
  <si>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</si>
  <si>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</si>
  <si>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</si>
  <si>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</si>
  <si>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</si>
  <si>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</si>
  <si>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</si>
  <si>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</si>
  <si>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</si>
  <si>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</si>
  <si>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</si>
  <si>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</si>
  <si>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</si>
  <si>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</si>
  <si>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</si>
  <si>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</si>
  <si>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</si>
  <si>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</si>
  <si>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</si>
  <si>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</si>
  <si>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</si>
  <si>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</si>
  <si>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</si>
  <si>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</si>
  <si>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</si>
  <si>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</si>
  <si>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</si>
  <si>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</si>
  <si>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</si>
  <si>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</si>
  <si>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</si>
  <si>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</si>
  <si>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</si>
  <si>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</si>
  <si>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</si>
  <si>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</si>
  <si>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</si>
  <si>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</si>
  <si>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</si>
  <si>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</si>
  <si>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</si>
  <si>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</si>
  <si>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</si>
  <si>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</si>
  <si>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</si>
  <si>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</si>
  <si>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</si>
  <si>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</si>
  <si>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</si>
  <si>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</si>
  <si>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</si>
  <si>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</si>
  <si>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</si>
  <si>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</si>
  <si>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</si>
  <si>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</si>
  <si>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</si>
  <si>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</si>
  <si>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</si>
  <si>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</si>
  <si>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</si>
  <si>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</si>
  <si>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</si>
  <si>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</si>
  <si>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</si>
  <si>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</si>
  <si>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</si>
  <si>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</si>
  <si>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</si>
  <si>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</si>
  <si>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</si>
  <si>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</si>
  <si>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</si>
  <si>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</si>
  <si>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</si>
  <si>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</si>
  <si>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</si>
  <si>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</si>
  <si>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</si>
  <si>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</si>
  <si>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</si>
  <si>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</si>
  <si>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</si>
  <si>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</si>
  <si>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</si>
  <si>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</si>
  <si>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</si>
  <si>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</si>
  <si>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</si>
  <si>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</si>
  <si>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</si>
  <si>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</si>
  <si>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</si>
  <si>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</si>
  <si>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</si>
  <si>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</si>
  <si>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</si>
  <si>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</si>
  <si>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</si>
  <si>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</si>
  <si>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</si>
  <si>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</si>
  <si>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</si>
  <si>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</si>
  <si>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</si>
  <si>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</si>
  <si>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</si>
  <si>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</si>
  <si>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</si>
  <si>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</si>
  <si>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</si>
  <si>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</si>
  <si>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</si>
  <si>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</si>
  <si>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</si>
  <si>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</si>
  <si>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</si>
  <si>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</si>
  <si>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</si>
  <si>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</si>
  <si>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</si>
  <si>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</si>
  <si>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</si>
  <si>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</si>
  <si>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</si>
  <si>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</si>
  <si>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</si>
  <si>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</si>
  <si>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</si>
  <si>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</si>
  <si>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</si>
  <si>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</si>
  <si>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</si>
  <si>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</si>
  <si>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</si>
  <si>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</si>
  <si>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</si>
  <si>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</si>
  <si>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</si>
  <si>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</si>
  <si>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</si>
  <si>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</si>
  <si>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</si>
  <si>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</si>
  <si>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</si>
  <si>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</si>
  <si>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</si>
  <si>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</si>
  <si>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</si>
  <si>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</si>
  <si>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</si>
  <si>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</si>
  <si>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</si>
  <si>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</si>
  <si>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</si>
  <si>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</si>
  <si>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</si>
  <si>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</si>
  <si>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</si>
  <si>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</si>
  <si>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</si>
  <si>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</si>
  <si>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</si>
  <si>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</si>
  <si>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</si>
  <si>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</si>
  <si>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</si>
  <si>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</si>
  <si>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</si>
  <si>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</si>
  <si>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</si>
  <si>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</si>
  <si>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</si>
  <si>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</si>
  <si>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</si>
  <si>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</si>
  <si>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</si>
  <si>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</si>
  <si>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</si>
  <si>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</si>
  <si>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</si>
  <si>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</si>
  <si>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</si>
  <si>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</si>
  <si>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</si>
  <si>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</si>
  <si>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</si>
  <si>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</si>
  <si>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</si>
  <si>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</si>
  <si>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</si>
  <si>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</si>
  <si>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</si>
  <si>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</si>
  <si>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</si>
  <si>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</si>
  <si>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</si>
  <si>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</si>
  <si>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</si>
  <si>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</si>
  <si>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</si>
  <si>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</si>
  <si>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</si>
  <si>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</si>
  <si>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</si>
  <si>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</si>
  <si>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</si>
  <si>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</si>
  <si>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</si>
  <si>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</si>
  <si>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</si>
  <si>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</si>
  <si>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</si>
  <si>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</si>
  <si>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</si>
  <si>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</si>
  <si>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</si>
  <si>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</si>
  <si>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</si>
  <si>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</si>
  <si>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</si>
  <si>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</si>
  <si>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</si>
  <si>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</si>
  <si>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</si>
  <si>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</si>
  <si>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</si>
  <si>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</si>
  <si>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</si>
  <si>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</si>
  <si>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</si>
  <si>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</si>
  <si>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</si>
  <si>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</si>
  <si>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</si>
  <si>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</si>
  <si>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</si>
  <si>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</si>
  <si>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</si>
  <si>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</si>
  <si>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</si>
  <si>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</si>
  <si>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</si>
  <si>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</si>
  <si>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</si>
  <si>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</si>
  <si>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</si>
  <si>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</si>
  <si>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</si>
  <si>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</si>
  <si>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</si>
  <si>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</si>
  <si>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</si>
  <si>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</si>
  <si>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</si>
  <si>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</si>
  <si>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</si>
  <si>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</si>
  <si>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</si>
  <si>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</si>
  <si>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</si>
  <si>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</si>
  <si>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</si>
  <si>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</si>
  <si>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</si>
  <si>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</si>
  <si>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</si>
  <si>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</si>
  <si>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</si>
  <si>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</si>
  <si>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</si>
  <si>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</si>
  <si>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</si>
  <si>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</si>
  <si>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</si>
  <si>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</si>
  <si>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</si>
  <si>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</si>
  <si>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</si>
  <si>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</si>
  <si>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</si>
  <si>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</si>
  <si>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</si>
  <si>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</si>
  <si>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</si>
  <si>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</si>
  <si>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</si>
  <si>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</si>
  <si>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</si>
  <si>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</si>
  <si>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</si>
  <si>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</si>
  <si>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</si>
  <si>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</si>
  <si>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</si>
  <si>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</si>
  <si>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</si>
  <si>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</si>
  <si>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</si>
  <si>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</si>
  <si>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</si>
  <si>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</si>
  <si>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</si>
  <si>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</si>
  <si>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</si>
  <si>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</si>
  <si>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</si>
  <si>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</si>
  <si>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</si>
  <si>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</si>
  <si>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</si>
  <si>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</si>
  <si>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</si>
  <si>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</si>
  <si>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</si>
  <si>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</si>
  <si>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</si>
  <si>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</si>
  <si>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</si>
  <si>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</si>
  <si>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</si>
  <si>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</si>
  <si>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</si>
  <si>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</si>
  <si>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</si>
  <si>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</si>
  <si>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</si>
  <si>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</si>
  <si>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</si>
  <si>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</si>
  <si>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</si>
  <si>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</si>
  <si>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</si>
  <si>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</si>
  <si>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</si>
  <si>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</si>
  <si>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</si>
  <si>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</si>
  <si>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</si>
  <si>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</si>
  <si>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</si>
  <si>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</si>
  <si>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</si>
  <si>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</si>
  <si>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</si>
  <si>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</si>
  <si>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</si>
  <si>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</si>
  <si>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</si>
  <si>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</si>
  <si>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</si>
  <si>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</si>
  <si>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</si>
  <si>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</si>
  <si>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</si>
  <si>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</si>
  <si>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</si>
  <si>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</si>
  <si>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</si>
  <si>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</si>
  <si>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</si>
  <si>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</si>
  <si>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</si>
  <si>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</si>
  <si>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</si>
  <si>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</si>
  <si>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</si>
  <si>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</si>
  <si>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</si>
  <si>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</si>
  <si>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</si>
  <si>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</si>
  <si>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</si>
  <si>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</si>
  <si>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</si>
  <si>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</si>
  <si>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</si>
  <si>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</si>
  <si>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</si>
  <si>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</si>
  <si>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</si>
  <si>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</si>
  <si>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</si>
  <si>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</si>
  <si>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</si>
  <si>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</si>
  <si>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</si>
  <si>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</si>
  <si>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</si>
  <si>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</si>
  <si>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</si>
  <si>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</si>
  <si>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</si>
  <si>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</si>
  <si>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</si>
  <si>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</si>
  <si>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</si>
  <si>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</si>
  <si>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</si>
  <si>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</si>
  <si>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</si>
  <si>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</si>
  <si>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</si>
  <si>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</si>
  <si>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</si>
  <si>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</si>
  <si>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</si>
  <si>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</si>
  <si>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</si>
  <si>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</si>
  <si>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</si>
  <si>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</si>
  <si>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</si>
  <si>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</si>
  <si>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</si>
  <si>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</si>
  <si>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</si>
  <si>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</si>
  <si>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</si>
  <si>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</si>
  <si>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</si>
  <si>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</si>
  <si>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</si>
  <si>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</si>
  <si>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</si>
  <si>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</si>
  <si>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</si>
  <si>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</si>
  <si>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</si>
  <si>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</si>
  <si>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</si>
  <si>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</si>
  <si>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</si>
  <si>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</si>
  <si>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</si>
  <si>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</si>
  <si>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</si>
  <si>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</si>
  <si>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</si>
  <si>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</si>
  <si>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</si>
  <si>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</si>
  <si>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</si>
  <si>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</si>
  <si>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</si>
  <si>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</si>
  <si>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</si>
  <si>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</si>
  <si>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</si>
  <si>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</si>
  <si>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</si>
  <si>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</si>
  <si>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</si>
  <si>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</si>
  <si>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</si>
  <si>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</si>
  <si>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</si>
  <si>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</si>
  <si>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</si>
  <si>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</si>
  <si>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</si>
  <si>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</si>
  <si>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</si>
  <si>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</si>
  <si>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</si>
  <si>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</si>
  <si>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</si>
  <si>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</si>
  <si>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</si>
  <si>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</si>
  <si>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</si>
  <si>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</si>
  <si>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</si>
  <si>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</si>
  <si>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</si>
  <si>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</si>
  <si>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</si>
  <si>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</si>
  <si>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</si>
  <si>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</si>
  <si>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</si>
  <si>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</si>
  <si>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</si>
  <si>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</si>
  <si>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</si>
  <si>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</si>
  <si>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</si>
  <si>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</si>
  <si>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</si>
  <si>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</si>
  <si>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</si>
  <si>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</si>
  <si>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</si>
  <si>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</si>
  <si>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</si>
  <si>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</si>
  <si>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</si>
  <si>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</si>
  <si>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</si>
  <si>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</si>
  <si>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</si>
  <si>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</si>
  <si>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</si>
  <si>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</si>
  <si>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</si>
  <si>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</si>
  <si>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</si>
  <si>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</si>
  <si>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</si>
  <si>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</si>
  <si>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</si>
  <si>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</si>
  <si>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</si>
  <si>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</si>
  <si>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</si>
  <si>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</si>
  <si>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</si>
  <si>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</si>
  <si>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</si>
  <si>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</si>
  <si>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</si>
  <si>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</si>
  <si>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</si>
  <si>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</si>
  <si>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</si>
  <si>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</si>
  <si>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</si>
  <si>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</si>
  <si>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</si>
  <si>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</si>
  <si>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</si>
  <si>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</si>
  <si>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</si>
  <si>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</si>
  <si>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</si>
  <si>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</si>
  <si>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</si>
  <si>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</si>
  <si>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</si>
  <si>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</si>
  <si>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</si>
  <si>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</si>
  <si>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</si>
  <si>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</si>
  <si>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</si>
  <si>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</si>
  <si>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</si>
  <si>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</si>
  <si>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</si>
  <si>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</si>
  <si>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</si>
  <si>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</si>
  <si>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</si>
  <si>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</si>
  <si>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</si>
  <si>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</si>
  <si>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</si>
  <si>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</si>
  <si>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</si>
  <si>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</si>
  <si>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</si>
  <si>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</si>
  <si>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</si>
  <si>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</si>
  <si>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</si>
  <si>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</si>
  <si>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</si>
  <si>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</si>
  <si>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</si>
  <si>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</si>
  <si>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</si>
  <si>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</si>
  <si>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</si>
  <si>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</si>
  <si>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</si>
  <si>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</si>
  <si>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</si>
  <si>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</si>
  <si>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</si>
  <si>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</si>
  <si>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</si>
  <si>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</si>
  <si>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</si>
  <si>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</si>
  <si>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</si>
  <si>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</si>
  <si>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</si>
  <si>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</si>
  <si>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</si>
  <si>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</si>
  <si>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</si>
  <si>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</si>
  <si>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</si>
  <si>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</si>
  <si>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</si>
  <si>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</si>
  <si>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</si>
  <si>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</si>
  <si>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</si>
  <si>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</si>
  <si>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</si>
  <si>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</si>
  <si>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</si>
  <si>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</si>
  <si>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</si>
  <si>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</si>
  <si>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</si>
  <si>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</si>
  <si>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</si>
  <si>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</si>
  <si>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</si>
  <si>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</si>
  <si>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</si>
  <si>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</si>
  <si>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</si>
  <si>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</si>
  <si>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</si>
  <si>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</si>
  <si>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</si>
  <si>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</si>
  <si>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</si>
  <si>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</si>
  <si>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</si>
  <si>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</si>
  <si>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</si>
  <si>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</si>
  <si>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</si>
  <si>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</si>
  <si>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</si>
  <si>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</si>
  <si>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</si>
  <si>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</si>
  <si>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</si>
  <si>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</si>
  <si>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</si>
  <si>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</si>
  <si>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</si>
  <si>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</si>
  <si>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</si>
  <si>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</si>
  <si>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</si>
  <si>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</si>
  <si>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</si>
  <si>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</si>
  <si>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</si>
  <si>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</si>
  <si>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</si>
  <si>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</si>
  <si>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</si>
  <si>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</si>
  <si>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</si>
  <si>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</si>
  <si>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</si>
  <si>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</si>
  <si>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</si>
  <si>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</si>
  <si>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</si>
  <si>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</si>
  <si>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</si>
  <si>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</si>
  <si>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</si>
  <si>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</si>
  <si>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</si>
  <si>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</si>
  <si>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</si>
  <si>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</si>
  <si>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</si>
  <si>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</si>
  <si>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</si>
  <si>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</si>
  <si>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</si>
  <si>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</si>
  <si>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</si>
  <si>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</si>
  <si>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</si>
  <si>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</si>
  <si>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</si>
  <si>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</si>
  <si>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</si>
  <si>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</si>
  <si>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</si>
  <si>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</si>
  <si>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</si>
  <si>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</si>
  <si>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</si>
  <si>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</si>
  <si>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</si>
  <si>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</si>
  <si>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</si>
  <si>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</si>
  <si>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</si>
  <si>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</si>
  <si>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</si>
  <si>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</si>
  <si>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</si>
  <si>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</si>
  <si>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</si>
  <si>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</si>
  <si>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</si>
  <si>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</si>
  <si>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</si>
  <si>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</si>
  <si>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</si>
  <si>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</si>
  <si>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</si>
  <si>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</si>
  <si>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</si>
  <si>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</si>
  <si>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</si>
  <si>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</si>
  <si>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</si>
  <si>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</si>
  <si>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</si>
  <si>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</si>
  <si>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</si>
  <si>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</si>
  <si>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</si>
  <si>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</si>
  <si>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</si>
  <si>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</si>
  <si>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</si>
  <si>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</si>
  <si>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</si>
  <si>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</si>
  <si>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</si>
  <si>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</si>
  <si>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</si>
  <si>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</si>
  <si>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</si>
  <si>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</si>
  <si>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</si>
  <si>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</si>
  <si>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</si>
  <si>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</si>
  <si>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</si>
  <si>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</si>
  <si>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</si>
  <si>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</si>
  <si>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</si>
  <si>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</si>
  <si>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</si>
  <si>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</si>
  <si>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</si>
  <si>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</si>
  <si>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</si>
  <si>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</si>
  <si>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</si>
  <si>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</si>
  <si>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</si>
  <si>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</si>
  <si>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</si>
  <si>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</si>
  <si>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</si>
  <si>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</si>
  <si>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</si>
  <si>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</si>
  <si>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</si>
  <si>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</si>
  <si>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</si>
  <si>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</si>
  <si>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</si>
  <si>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</si>
  <si>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</si>
  <si>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</si>
  <si>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</si>
  <si>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</si>
  <si>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</si>
  <si>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</si>
  <si>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</si>
  <si>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</si>
  <si>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</si>
  <si>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</si>
  <si>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</si>
  <si>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</si>
  <si>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</si>
  <si>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</si>
  <si>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</si>
  <si>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</si>
  <si>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</si>
  <si>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</si>
  <si>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</si>
  <si>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</si>
  <si>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</si>
  <si>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</si>
  <si>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</si>
  <si>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</si>
  <si>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</si>
  <si>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</si>
  <si>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</si>
  <si>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</si>
  <si>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</si>
  <si>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</si>
  <si>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</si>
  <si>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</si>
  <si>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</si>
  <si>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</si>
  <si>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</si>
  <si>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</si>
  <si>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</si>
  <si>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</si>
  <si>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</si>
  <si>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</si>
  <si>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</si>
  <si>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</si>
  <si>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</si>
  <si>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</si>
  <si>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</si>
  <si>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</si>
  <si>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</si>
  <si>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</si>
  <si>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</si>
  <si>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</si>
  <si>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</si>
  <si>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</si>
  <si>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</si>
  <si>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</si>
  <si>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</si>
  <si>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</si>
  <si>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</si>
  <si>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</si>
  <si>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</si>
  <si>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</si>
  <si>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</si>
  <si>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</si>
  <si>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</si>
  <si>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</si>
  <si>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</si>
  <si>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</si>
  <si>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</si>
  <si>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</si>
  <si>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</si>
  <si>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</si>
  <si>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</si>
  <si>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</si>
  <si>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</si>
  <si>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</si>
  <si>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</si>
  <si>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</si>
  <si>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</si>
  <si>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</si>
  <si>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</si>
  <si>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</si>
  <si>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</si>
  <si>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</si>
  <si>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</si>
  <si>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</si>
  <si>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</si>
  <si>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</si>
  <si>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</si>
  <si>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</si>
  <si>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</si>
  <si>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</si>
  <si>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</si>
  <si>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</si>
  <si>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</si>
  <si>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</si>
  <si>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</si>
  <si>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</si>
  <si>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</si>
  <si>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</si>
  <si>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</si>
  <si>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</si>
  <si>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</si>
  <si>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</si>
  <si>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</si>
  <si>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</si>
  <si>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</si>
  <si>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</si>
  <si>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</si>
  <si>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</si>
  <si>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</si>
  <si>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</si>
  <si>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</si>
  <si>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</si>
  <si>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</si>
  <si>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</si>
  <si>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</si>
  <si>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</si>
  <si>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</si>
  <si>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</si>
  <si>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</si>
  <si>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</si>
  <si>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</si>
  <si>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</si>
  <si>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</si>
  <si>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</si>
  <si>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</si>
  <si>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</si>
  <si>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</si>
  <si>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</si>
  <si>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</si>
  <si>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</si>
  <si>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</si>
  <si>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</si>
  <si>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</si>
  <si>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</si>
  <si>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</si>
  <si>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</si>
  <si>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</si>
  <si>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</si>
  <si>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</si>
  <si>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</si>
  <si>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</si>
  <si>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</si>
  <si>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</si>
  <si>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</si>
  <si>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</si>
  <si>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</si>
  <si>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</si>
  <si>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</si>
  <si>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</si>
  <si>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</si>
  <si>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</si>
  <si>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</si>
  <si>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</si>
  <si>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</si>
  <si>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</si>
  <si>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</si>
  <si>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</si>
  <si>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</si>
  <si>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</si>
  <si>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</si>
  <si>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</si>
  <si>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</si>
  <si>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</si>
  <si>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</si>
  <si>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</si>
  <si>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</si>
  <si>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</si>
  <si>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</si>
  <si>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</si>
  <si>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</si>
  <si>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</si>
  <si>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</si>
  <si>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</si>
  <si>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</si>
  <si>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</si>
  <si>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</si>
  <si>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</si>
  <si>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</si>
  <si>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</si>
  <si>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</si>
  <si>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</si>
  <si>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</si>
  <si>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</si>
  <si>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</si>
  <si>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</si>
  <si>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</si>
  <si>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</si>
  <si>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</si>
  <si>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</si>
  <si>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</si>
  <si>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</si>
  <si>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</si>
  <si>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</si>
  <si>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</si>
  <si>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</si>
  <si>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</si>
  <si>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</si>
  <si>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</si>
  <si>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</si>
  <si>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</si>
  <si>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</si>
  <si>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</si>
  <si>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</si>
  <si>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</si>
  <si>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</si>
  <si>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</si>
  <si>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</si>
  <si>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</si>
  <si>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</si>
  <si>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</si>
  <si>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</si>
  <si>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</si>
  <si>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</si>
  <si>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</si>
  <si>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</si>
  <si>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</si>
  <si>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</si>
  <si>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</si>
  <si>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</si>
  <si>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</si>
  <si>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</si>
  <si>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</si>
  <si>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</si>
  <si>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</si>
  <si>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</si>
  <si>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</si>
  <si>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</si>
  <si>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</si>
  <si>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</si>
  <si>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</si>
  <si>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</si>
  <si>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</si>
  <si>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</si>
  <si>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</si>
  <si>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</si>
  <si>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</si>
  <si>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</si>
  <si>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</si>
  <si>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</si>
  <si>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</si>
  <si>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</si>
  <si>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</si>
  <si>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</si>
  <si>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</si>
  <si>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</si>
  <si>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</si>
  <si>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</si>
  <si>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</si>
  <si>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</si>
  <si>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</si>
  <si>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</si>
  <si>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</si>
  <si>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</si>
  <si>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</si>
  <si>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</si>
  <si>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</si>
  <si>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</si>
  <si>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</si>
  <si>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</si>
  <si>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</si>
  <si>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</si>
  <si>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</si>
  <si>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</si>
  <si>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</si>
  <si>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</si>
  <si>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</si>
  <si>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</si>
  <si>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</si>
  <si>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</si>
  <si>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</si>
  <si>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</si>
  <si>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</si>
  <si>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</si>
  <si>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</si>
  <si>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</si>
  <si>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</si>
  <si>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</si>
  <si>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</si>
  <si>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</si>
  <si>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</si>
  <si>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</si>
  <si>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</si>
  <si>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</si>
  <si>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</si>
  <si>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</si>
  <si>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</si>
  <si>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</si>
  <si>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</si>
  <si>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</si>
  <si>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</si>
  <si>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</si>
  <si>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</si>
  <si>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</si>
  <si>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</si>
  <si>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</si>
  <si>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</si>
  <si>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</si>
  <si>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</si>
  <si>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</si>
  <si>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</si>
  <si>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</si>
  <si>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</si>
  <si>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</si>
  <si>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</si>
  <si>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</si>
  <si>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</si>
  <si>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</si>
  <si>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</si>
  <si>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</si>
  <si>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</si>
  <si>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</si>
  <si>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</si>
  <si>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</si>
  <si>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</si>
  <si>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</si>
  <si>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</si>
  <si>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</si>
  <si>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</si>
  <si>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</si>
  <si>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</si>
  <si>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</si>
  <si>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</si>
  <si>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</si>
  <si>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</si>
  <si>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</si>
  <si>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</si>
  <si>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</si>
  <si>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</si>
  <si>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</si>
  <si>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</si>
  <si>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</si>
  <si>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</si>
  <si>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</si>
  <si>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</si>
  <si>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</si>
  <si>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</si>
  <si>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</si>
  <si>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</si>
  <si>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</si>
  <si>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</si>
  <si>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</si>
  <si>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</si>
  <si>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</si>
  <si>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</si>
  <si>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</si>
  <si>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</si>
  <si>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</si>
  <si>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</si>
  <si>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</si>
  <si>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</si>
  <si>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</si>
  <si>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</si>
  <si>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</si>
  <si>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</si>
  <si>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</si>
  <si>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</si>
  <si>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</si>
  <si>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</si>
  <si>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</si>
  <si>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</si>
  <si>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</si>
  <si>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</si>
  <si>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</si>
  <si>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</si>
  <si>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</si>
  <si>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</si>
  <si>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</si>
  <si>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</si>
  <si>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</si>
  <si>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</si>
  <si>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</si>
  <si>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</si>
  <si>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</si>
  <si>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</si>
  <si>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</si>
  <si>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</si>
  <si>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</si>
  <si>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</si>
  <si>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</si>
  <si>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</si>
  <si>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</si>
  <si>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</si>
  <si>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</si>
  <si>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</si>
  <si>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</si>
  <si>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</si>
  <si>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</si>
  <si>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</si>
  <si>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</si>
  <si>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</si>
  <si>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</si>
  <si>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</si>
  <si>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</si>
  <si>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</si>
  <si>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</si>
  <si>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</si>
  <si>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</si>
  <si>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</si>
  <si>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</si>
  <si>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</si>
  <si>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</si>
  <si>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</si>
  <si>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</si>
  <si>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</si>
  <si>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</si>
  <si>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</si>
  <si>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</si>
  <si>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</si>
  <si>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</si>
  <si>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</si>
  <si>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</si>
  <si>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</si>
  <si>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</si>
  <si>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</si>
  <si>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</si>
  <si>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</si>
  <si>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</si>
  <si>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</si>
  <si>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</si>
  <si>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</si>
  <si>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</si>
  <si>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</si>
  <si>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</si>
  <si>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</si>
  <si>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</si>
  <si>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</si>
  <si>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</si>
  <si>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</si>
  <si>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</si>
  <si>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</si>
  <si>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</si>
  <si>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</si>
  <si>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</si>
  <si>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</si>
  <si>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</si>
  <si>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</si>
  <si>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</si>
  <si>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</si>
  <si>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</si>
  <si>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</si>
  <si>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</si>
  <si>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</si>
  <si>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</si>
  <si>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</si>
  <si>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</si>
  <si>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</si>
  <si>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</si>
  <si>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</si>
  <si>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</si>
  <si>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</si>
  <si>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</si>
  <si>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</si>
  <si>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</si>
  <si>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</si>
  <si>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</si>
  <si>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</si>
  <si>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</si>
  <si>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</si>
  <si>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</si>
  <si>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</si>
  <si>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</si>
  <si>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</si>
  <si>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</si>
  <si>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</si>
  <si>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</si>
  <si>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</si>
  <si>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</si>
  <si>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</si>
  <si>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</si>
  <si>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</si>
  <si>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</si>
  <si>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</si>
  <si>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</si>
  <si>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</si>
  <si>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</si>
  <si>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</si>
  <si>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</si>
  <si>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</si>
  <si>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</si>
  <si>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</si>
  <si>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</si>
  <si>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</si>
  <si>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</si>
  <si>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</si>
  <si>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</si>
  <si>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</si>
  <si>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</si>
  <si>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</si>
  <si>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</si>
  <si>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</si>
  <si>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</si>
  <si>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</si>
  <si>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</si>
  <si>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</si>
  <si>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</si>
  <si>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</si>
  <si>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</si>
  <si>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</si>
  <si>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</si>
  <si>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</si>
  <si>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</si>
  <si>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</si>
  <si>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</si>
  <si>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</si>
  <si>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</si>
  <si>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</si>
  <si>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</si>
  <si>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</si>
  <si>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</si>
  <si>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</si>
  <si>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</si>
  <si>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</si>
  <si>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</si>
  <si>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</si>
  <si>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</si>
  <si>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</si>
  <si>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</si>
  <si>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</si>
  <si>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</si>
  <si>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</si>
  <si>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</si>
  <si>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</si>
  <si>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</si>
  <si>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</si>
  <si>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</si>
  <si>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</si>
  <si>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</si>
  <si>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</si>
  <si>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</si>
  <si>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</si>
  <si>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</si>
  <si>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</si>
  <si>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</si>
  <si>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</si>
  <si>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</si>
  <si>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</si>
  <si>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</si>
  <si>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</si>
  <si>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</si>
  <si>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</si>
  <si>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</si>
  <si>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</si>
  <si>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</si>
  <si>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</si>
  <si>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</si>
  <si>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</si>
  <si>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</si>
  <si>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</si>
  <si>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</si>
  <si>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</si>
  <si>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</si>
  <si>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</si>
  <si>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</si>
  <si>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</si>
  <si>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</si>
  <si>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</si>
  <si>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</si>
  <si>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</si>
  <si>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</si>
  <si>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</si>
  <si>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</si>
  <si>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</si>
  <si>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</si>
  <si>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</si>
  <si>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</si>
  <si>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</si>
  <si>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</si>
  <si>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</si>
  <si>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</si>
  <si>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</si>
  <si>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</si>
  <si>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</si>
  <si>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</si>
  <si>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</si>
  <si>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</si>
  <si>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</si>
  <si>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</si>
  <si>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</si>
  <si>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</si>
  <si>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</si>
  <si>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</si>
  <si>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</si>
  <si>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</si>
  <si>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</si>
  <si>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</si>
  <si>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</si>
  <si>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</si>
  <si>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</si>
  <si>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</si>
  <si>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</si>
  <si>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</si>
  <si>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</si>
  <si>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</si>
  <si>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</si>
  <si>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</si>
  <si>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</si>
  <si>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</si>
  <si>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</si>
  <si>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</si>
  <si>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</si>
  <si>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</si>
  <si>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</si>
  <si>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</si>
  <si>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</si>
  <si>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</si>
  <si>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</si>
  <si>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</si>
  <si>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</si>
  <si>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</si>
  <si>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</si>
  <si>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</si>
  <si>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</si>
  <si>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</si>
  <si>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</si>
  <si>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</si>
  <si>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</si>
  <si>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</si>
  <si>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</si>
  <si>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</si>
  <si>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</si>
  <si>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</si>
  <si>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</si>
  <si>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</si>
  <si>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</si>
  <si>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</si>
  <si>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</si>
  <si>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</si>
  <si>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</si>
  <si>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</si>
  <si>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</si>
  <si>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</si>
  <si>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</si>
  <si>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</si>
  <si>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</si>
  <si>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</si>
  <si>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</si>
  <si>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</si>
  <si>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</si>
  <si>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</si>
  <si>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</si>
  <si>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</si>
  <si>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</si>
  <si>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</si>
  <si>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</si>
  <si>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</si>
  <si>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</si>
  <si>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</si>
  <si>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</si>
  <si>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</si>
  <si>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</si>
  <si>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</si>
  <si>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</si>
  <si>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</si>
  <si>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</si>
  <si>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</si>
  <si>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</si>
  <si>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</si>
  <si>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</si>
  <si>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</si>
  <si>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</si>
  <si>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</si>
  <si>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</si>
  <si>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</si>
  <si>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</si>
  <si>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</si>
  <si>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</si>
  <si>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</si>
  <si>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</si>
  <si>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</si>
  <si>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</si>
  <si>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</si>
  <si>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</si>
  <si>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</si>
  <si>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</si>
  <si>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</si>
  <si>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</si>
  <si>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</si>
  <si>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</si>
  <si>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</si>
  <si>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</si>
  <si>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</si>
  <si>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</si>
  <si>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</si>
  <si>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</si>
  <si>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</si>
  <si>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</si>
  <si>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</si>
  <si>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</si>
  <si>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</si>
  <si>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</si>
  <si>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</si>
  <si>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</si>
  <si>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</si>
  <si>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</si>
  <si>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</si>
  <si>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</si>
  <si>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</si>
  <si>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</si>
  <si>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</si>
  <si>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</si>
  <si>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</si>
  <si>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</si>
  <si>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</si>
  <si>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</si>
  <si>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</si>
  <si>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</si>
  <si>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</si>
  <si>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</si>
  <si>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</si>
  <si>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</si>
  <si>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</si>
  <si>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</si>
  <si>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</si>
  <si>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</si>
  <si>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</si>
  <si>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</si>
  <si>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</si>
  <si>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</si>
  <si>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</si>
  <si>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</si>
  <si>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</si>
  <si>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</si>
  <si>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</si>
  <si>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</si>
  <si>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</si>
  <si>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</si>
  <si>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</si>
  <si>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</si>
  <si>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</si>
  <si>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</si>
  <si>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</si>
  <si>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</si>
  <si>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</si>
  <si>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</si>
  <si>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</si>
  <si>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</si>
  <si>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</si>
  <si>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</si>
  <si>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</si>
  <si>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</si>
  <si>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</si>
  <si>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</si>
  <si>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</si>
  <si>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</si>
  <si>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</si>
  <si>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</si>
  <si>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</si>
  <si>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</si>
  <si>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</si>
  <si>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</si>
  <si>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</si>
  <si>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</si>
  <si>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</si>
  <si>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</si>
  <si>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</si>
  <si>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</si>
  <si>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</si>
  <si>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</si>
  <si>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</si>
  <si>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</si>
  <si>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</si>
  <si>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</si>
  <si>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</si>
  <si>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</si>
  <si>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</si>
  <si>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</si>
  <si>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</si>
  <si>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</si>
  <si>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</si>
  <si>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</si>
  <si>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</si>
  <si>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</si>
  <si>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</si>
  <si>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</si>
  <si>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</si>
  <si>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</si>
  <si>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</si>
  <si>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</si>
  <si>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</si>
  <si>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</si>
  <si>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</si>
  <si>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</si>
  <si>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</si>
  <si>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</si>
  <si>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</si>
  <si>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</si>
  <si>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</si>
  <si>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</si>
  <si>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</si>
  <si>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</si>
  <si>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</si>
  <si>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</si>
  <si>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</si>
  <si>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</si>
  <si>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</si>
  <si>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</si>
  <si>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</si>
  <si>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</si>
  <si>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</si>
  <si>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</si>
  <si>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</si>
  <si>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</si>
  <si>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</si>
  <si>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</si>
  <si>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</si>
  <si>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</si>
  <si>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</si>
  <si>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</si>
  <si>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</si>
  <si>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</si>
  <si>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</si>
  <si>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</si>
  <si>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</si>
  <si>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</si>
  <si>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</si>
  <si>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</si>
  <si>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</si>
  <si>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</si>
  <si>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</si>
  <si>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</si>
  <si>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</si>
  <si>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</si>
  <si>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</si>
  <si>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</si>
  <si>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</si>
  <si>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</si>
  <si>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</si>
  <si>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</si>
  <si>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</si>
  <si>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</si>
  <si>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</si>
  <si>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</si>
  <si>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</si>
  <si>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</si>
  <si>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</si>
  <si>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</si>
  <si>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</si>
  <si>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</si>
  <si>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</si>
  <si>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</si>
  <si>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</si>
  <si>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</si>
  <si>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</si>
  <si>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</si>
  <si>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</si>
  <si>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</si>
  <si>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</si>
  <si>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</si>
  <si>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</si>
  <si>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</si>
  <si>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</si>
  <si>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</si>
  <si>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</si>
  <si>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</si>
  <si>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</si>
  <si>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</si>
  <si>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</si>
  <si>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</si>
  <si>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</si>
  <si>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</si>
  <si>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</si>
  <si>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</si>
  <si>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</si>
  <si>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</si>
  <si>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</si>
  <si>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</si>
  <si>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</si>
  <si>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</si>
  <si>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</si>
  <si>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</si>
  <si>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</si>
  <si>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</si>
  <si>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</si>
  <si>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</si>
  <si>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</si>
  <si>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</si>
  <si>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</si>
  <si>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</si>
  <si>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</si>
  <si>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</si>
  <si>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</si>
  <si>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</si>
  <si>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</si>
  <si>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</si>
  <si>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</si>
  <si>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</si>
  <si>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</si>
  <si>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</si>
  <si>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</si>
  <si>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</si>
  <si>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</si>
  <si>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</si>
  <si>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</si>
  <si>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</si>
  <si>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</si>
  <si>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</si>
  <si>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</si>
  <si>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</si>
  <si>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</si>
  <si>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</si>
  <si>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</si>
  <si>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</si>
  <si>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</si>
  <si>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</si>
  <si>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</si>
  <si>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</si>
  <si>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</si>
  <si>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</si>
  <si>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</si>
  <si>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</si>
  <si>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</si>
  <si>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</si>
  <si>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</si>
  <si>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</si>
  <si>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</si>
  <si>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</si>
  <si>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</si>
  <si>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</si>
  <si>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</si>
  <si>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</si>
  <si>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</si>
  <si>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</si>
  <si>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</si>
  <si>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</si>
  <si>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</si>
  <si>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</si>
  <si>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</si>
  <si>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</si>
  <si>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</si>
  <si>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</si>
  <si>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</si>
  <si>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</si>
  <si>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</si>
  <si>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</si>
  <si>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</si>
  <si>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</si>
  <si>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</si>
  <si>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</si>
  <si>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</si>
  <si>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</si>
  <si>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</si>
  <si>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</si>
  <si>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</si>
  <si>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</si>
  <si>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</si>
  <si>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</si>
  <si>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</si>
  <si>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</si>
  <si>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</si>
  <si>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</si>
  <si>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</si>
  <si>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</si>
  <si>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</si>
  <si>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</si>
  <si>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</si>
  <si>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</si>
  <si>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</si>
  <si>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</si>
  <si>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</si>
  <si>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</si>
  <si>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</si>
  <si>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</si>
  <si>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</si>
  <si>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</si>
  <si>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</si>
  <si>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</si>
  <si>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</si>
  <si>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</si>
  <si>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</si>
  <si>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</si>
  <si>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</si>
  <si>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</si>
  <si>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</si>
  <si>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</si>
  <si>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</si>
  <si>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</si>
  <si>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</si>
  <si>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</si>
  <si>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</si>
  <si>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</si>
  <si>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</si>
  <si>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</si>
  <si>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</si>
  <si>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</si>
  <si>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</si>
  <si>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</si>
  <si>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</si>
  <si>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</si>
  <si>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</si>
  <si>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</si>
  <si>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</si>
  <si>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</si>
  <si>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</si>
  <si>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</si>
  <si>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</si>
  <si>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</si>
  <si>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</si>
  <si>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</si>
  <si>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</si>
  <si>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</si>
  <si>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</si>
  <si>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</si>
  <si>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</si>
  <si>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</si>
  <si>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</si>
  <si>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</si>
  <si>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</si>
  <si>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</si>
  <si>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</si>
  <si>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</si>
  <si>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</si>
  <si>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</si>
  <si>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</si>
  <si>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</si>
  <si>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</si>
  <si>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</si>
  <si>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</si>
  <si>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</si>
  <si>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</si>
  <si>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</si>
  <si>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</si>
  <si>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</si>
  <si>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</si>
  <si>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</si>
  <si>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</si>
  <si>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</si>
  <si>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</si>
  <si>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</si>
  <si>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</si>
  <si>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</si>
  <si>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</si>
  <si>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</si>
  <si>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</si>
  <si>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</si>
  <si>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</si>
  <si>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</si>
  <si>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</si>
  <si>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</si>
  <si>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</si>
  <si>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</si>
  <si>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</si>
  <si>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</si>
  <si>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</si>
  <si>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</si>
  <si>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</si>
  <si>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</si>
  <si>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</si>
  <si>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</si>
  <si>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</si>
  <si>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</si>
  <si>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</si>
  <si>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</si>
  <si>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</si>
  <si>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</si>
  <si>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</si>
  <si>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</si>
  <si>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</si>
  <si>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</si>
  <si>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</si>
  <si>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</si>
  <si>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</si>
  <si>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</si>
  <si>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</si>
  <si>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</si>
  <si>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</si>
  <si>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</si>
  <si>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</si>
  <si>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</si>
  <si>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</si>
  <si>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</si>
  <si>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</si>
  <si>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</si>
  <si>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</si>
  <si>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</si>
  <si>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</si>
  <si>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</si>
  <si>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</si>
  <si>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</si>
  <si>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</si>
  <si>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</si>
  <si>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</si>
  <si>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</si>
  <si>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</si>
  <si>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</si>
  <si>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</si>
  <si>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</si>
  <si>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</si>
  <si>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</si>
  <si>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</si>
  <si>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</si>
  <si>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</si>
  <si>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</si>
  <si>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</si>
  <si>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</si>
  <si>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</si>
  <si>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</si>
  <si>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</si>
  <si>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</si>
  <si>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</si>
  <si>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</si>
  <si>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</si>
  <si>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</si>
  <si>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</si>
  <si>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</si>
  <si>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</si>
  <si>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</si>
  <si>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</si>
  <si>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</si>
  <si>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</si>
  <si>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</si>
  <si>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</si>
  <si>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</si>
  <si>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</si>
  <si>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</si>
  <si>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</si>
  <si>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</si>
  <si>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</si>
  <si>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</si>
  <si>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</si>
  <si>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</si>
  <si>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</si>
  <si>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</si>
  <si>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</si>
  <si>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</si>
  <si>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</si>
  <si>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</si>
  <si>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</si>
  <si>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</si>
  <si>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</si>
  <si>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</si>
  <si>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</si>
  <si>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</si>
  <si>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</si>
  <si>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</si>
  <si>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</si>
  <si>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</si>
  <si>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</si>
  <si>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</si>
  <si>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</si>
  <si>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</si>
  <si>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</si>
  <si>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</si>
  <si>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</si>
  <si>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</si>
  <si>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</si>
  <si>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</si>
  <si>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</si>
  <si>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</si>
  <si>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</si>
  <si>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</si>
  <si>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</si>
  <si>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</si>
  <si>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</si>
  <si>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</si>
  <si>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</si>
  <si>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</si>
  <si>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</si>
  <si>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</si>
  <si>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</si>
  <si>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</si>
  <si>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</si>
  <si>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</si>
  <si>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</si>
  <si>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</si>
  <si>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</si>
  <si>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</si>
  <si>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</si>
  <si>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</si>
  <si>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</si>
  <si>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</si>
  <si>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</si>
  <si>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</si>
  <si>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</si>
  <si>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</si>
  <si>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</si>
  <si>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</si>
  <si>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</si>
  <si>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</si>
  <si>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</si>
  <si>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</si>
  <si>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</si>
  <si>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</si>
  <si>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</si>
  <si>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</si>
  <si>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</si>
  <si>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</si>
  <si>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</si>
  <si>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</si>
  <si>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</si>
  <si>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</si>
  <si>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</si>
  <si>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</si>
  <si>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</si>
  <si>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</si>
  <si>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</si>
  <si>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</si>
  <si>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</si>
  <si>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</si>
  <si>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</si>
  <si>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</si>
  <si>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</si>
  <si>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</si>
  <si>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</si>
  <si>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</si>
  <si>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</si>
  <si>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</si>
  <si>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</si>
  <si>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</si>
  <si>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</si>
  <si>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</si>
  <si>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</si>
  <si>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</si>
  <si>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</si>
  <si>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</si>
  <si>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</si>
  <si>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</si>
  <si>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</si>
  <si>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</si>
  <si>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</si>
  <si>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</si>
  <si>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</si>
  <si>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</si>
  <si>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</si>
  <si>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</si>
  <si>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</si>
  <si>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</si>
  <si>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</si>
  <si>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</si>
  <si>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</si>
  <si>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</si>
  <si>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</si>
  <si>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</si>
  <si>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</si>
  <si>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</si>
  <si>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</si>
  <si>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</si>
  <si>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</si>
  <si>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</si>
  <si>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</si>
  <si>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</si>
  <si>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</si>
  <si>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</si>
  <si>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</si>
  <si>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</si>
  <si>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</si>
  <si>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</si>
  <si>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</si>
  <si>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</si>
  <si>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</si>
  <si>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</si>
  <si>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</si>
  <si>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</si>
  <si>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</si>
  <si>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</si>
  <si>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</si>
  <si>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</si>
  <si>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</si>
  <si>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</si>
  <si>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</si>
  <si>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</si>
  <si>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</si>
  <si>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</si>
  <si>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</si>
  <si>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</si>
  <si>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</si>
  <si>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</si>
  <si>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</si>
  <si>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</si>
  <si>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</si>
  <si>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</si>
  <si>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</si>
  <si>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</si>
  <si>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</si>
  <si>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</si>
  <si>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</si>
  <si>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</si>
  <si>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</si>
  <si>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</si>
  <si>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</si>
  <si>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</si>
  <si>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</si>
  <si>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</si>
  <si>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</si>
  <si>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</si>
  <si>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</si>
  <si>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</si>
  <si>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</si>
  <si>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</si>
  <si>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</si>
  <si>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</si>
  <si>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</si>
  <si>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</si>
  <si>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</si>
  <si>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</si>
  <si>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</si>
  <si>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</si>
  <si>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</si>
  <si>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</si>
  <si>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</si>
  <si>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</si>
  <si>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</si>
  <si>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</si>
  <si>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</si>
  <si>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</si>
  <si>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</si>
  <si>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</si>
  <si>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</si>
  <si>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</si>
  <si>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</si>
  <si>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</si>
  <si>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</si>
  <si>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</si>
  <si>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</si>
  <si>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</si>
  <si>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</si>
  <si>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</si>
  <si>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</si>
  <si>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</si>
  <si>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</si>
  <si>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</si>
  <si>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</si>
  <si>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</si>
  <si>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</si>
  <si>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</si>
  <si>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</si>
  <si>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</si>
  <si>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</si>
  <si>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</si>
  <si>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</si>
  <si>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</si>
  <si>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</si>
  <si>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</si>
  <si>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</si>
  <si>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</si>
  <si>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</si>
  <si>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</si>
  <si>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</si>
  <si>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</si>
  <si>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</si>
  <si>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</si>
  <si>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</si>
  <si>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</si>
  <si>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</si>
  <si>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</si>
  <si>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</si>
  <si>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</si>
  <si>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</si>
  <si>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</si>
  <si>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</si>
  <si>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</si>
  <si>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</si>
  <si>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</si>
  <si>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</si>
  <si>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</si>
  <si>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</si>
  <si>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</si>
  <si>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</si>
  <si>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</si>
  <si>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</si>
  <si>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</si>
  <si>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</si>
  <si>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</si>
  <si>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</si>
  <si>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</si>
  <si>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</si>
  <si>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</si>
  <si>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</si>
  <si>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</si>
  <si>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</si>
  <si>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</si>
  <si>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</si>
  <si>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</si>
  <si>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</si>
  <si>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</si>
  <si>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</si>
  <si>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</si>
  <si>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</si>
  <si>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</si>
  <si>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</si>
  <si>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</si>
  <si>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</si>
  <si>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</si>
  <si>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</si>
  <si>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</si>
  <si>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</si>
  <si>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</si>
  <si>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</si>
  <si>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</si>
  <si>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</si>
  <si>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</si>
  <si>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</si>
  <si>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</si>
  <si>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</si>
  <si>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</si>
  <si>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</si>
  <si>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</si>
  <si>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</si>
  <si>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</si>
  <si>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</si>
  <si>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</si>
  <si>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</si>
  <si>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</si>
  <si>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</si>
  <si>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</si>
  <si>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</si>
  <si>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</si>
  <si>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</si>
  <si>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</si>
  <si>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</si>
  <si>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</si>
  <si>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</si>
  <si>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</si>
  <si>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</si>
  <si>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</si>
  <si>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</si>
  <si>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</si>
  <si>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</si>
  <si>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</si>
  <si>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</si>
  <si>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</si>
  <si>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</si>
  <si>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</si>
  <si>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</si>
  <si>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</si>
  <si>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</si>
  <si>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</si>
  <si>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</si>
  <si>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</si>
  <si>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</si>
  <si>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</si>
  <si>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</si>
  <si>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</si>
  <si>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</si>
  <si>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</si>
  <si>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</si>
  <si>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</si>
  <si>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</si>
  <si>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</si>
  <si>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</si>
  <si>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</si>
  <si>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</si>
  <si>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</si>
  <si>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</si>
  <si>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</si>
  <si>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</si>
  <si>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</si>
  <si>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</si>
  <si>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</si>
  <si>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</si>
  <si>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</si>
  <si>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</si>
  <si>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</si>
  <si>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</si>
  <si>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</si>
  <si>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</si>
  <si>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</si>
  <si>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</si>
  <si>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</si>
  <si>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</si>
  <si>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</si>
  <si>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</si>
  <si>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</si>
  <si>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</si>
  <si>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</si>
  <si>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</si>
  <si>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</si>
  <si>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</si>
  <si>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</si>
  <si>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</si>
  <si>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</si>
  <si>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</si>
  <si>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</si>
  <si>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</si>
  <si>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</si>
  <si>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</si>
  <si>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</si>
  <si>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</si>
  <si>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</si>
  <si>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</si>
  <si>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</si>
  <si>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</si>
  <si>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</si>
  <si>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</si>
  <si>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</si>
  <si>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</si>
  <si>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</si>
  <si>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</si>
  <si>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</si>
  <si>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</si>
  <si>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</si>
  <si>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</si>
  <si>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</si>
  <si>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</si>
  <si>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</si>
  <si>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</si>
  <si>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</si>
  <si>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</si>
  <si>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</si>
  <si>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</si>
  <si>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</si>
  <si>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</si>
  <si>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</si>
  <si>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</si>
  <si>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</si>
  <si>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</si>
  <si>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</si>
  <si>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</si>
  <si>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</si>
  <si>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</si>
  <si>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</si>
  <si>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</si>
  <si>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</si>
  <si>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</si>
  <si>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</si>
  <si>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</si>
  <si>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</si>
  <si>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</si>
  <si>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</si>
  <si>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</si>
  <si>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</si>
  <si>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</si>
  <si>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</si>
  <si>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</si>
  <si>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</si>
  <si>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</si>
  <si>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</si>
  <si>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</si>
  <si>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</si>
  <si>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</si>
  <si>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</si>
  <si>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</si>
  <si>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</si>
  <si>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</si>
  <si>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</si>
  <si>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</si>
  <si>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</si>
  <si>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</si>
  <si>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</si>
  <si>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</si>
  <si>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</si>
  <si>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</si>
  <si>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</si>
  <si>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</si>
  <si>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</si>
  <si>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</si>
  <si>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</si>
  <si>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</si>
  <si>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</si>
  <si>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</si>
  <si>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</si>
  <si>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</si>
  <si>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</si>
  <si>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</si>
  <si>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</si>
  <si>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</si>
  <si>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</si>
  <si>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</si>
  <si>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</si>
  <si>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</si>
  <si>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</si>
  <si>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</si>
  <si>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</si>
  <si>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</si>
  <si>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</si>
  <si>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</si>
  <si>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</si>
  <si>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</si>
  <si>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</si>
  <si>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</si>
  <si>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</si>
  <si>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</si>
  <si>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</si>
  <si>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</si>
  <si>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</si>
  <si>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</si>
  <si>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</si>
  <si>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</si>
  <si>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</si>
  <si>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</si>
  <si>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</si>
  <si>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</si>
  <si>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</si>
  <si>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</si>
  <si>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</si>
  <si>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</si>
  <si>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</si>
  <si>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</si>
  <si>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</si>
  <si>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</si>
  <si>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</si>
  <si>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</si>
  <si>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</si>
  <si>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</si>
  <si>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</si>
  <si>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</si>
  <si>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</si>
  <si>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</si>
  <si>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</si>
  <si>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</si>
  <si>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</si>
  <si>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</si>
  <si>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</si>
  <si>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</si>
  <si>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</si>
  <si>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</si>
  <si>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</si>
  <si>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</si>
  <si>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</si>
  <si>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</si>
  <si>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</si>
  <si>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</si>
  <si>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</si>
  <si>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</si>
  <si>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</si>
  <si>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</si>
  <si>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</si>
  <si>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</si>
  <si>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</si>
  <si>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</si>
  <si>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</si>
  <si>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</si>
  <si>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</si>
  <si>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</si>
  <si>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</si>
  <si>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</si>
  <si>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</si>
  <si>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</si>
  <si>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</si>
  <si>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</si>
  <si>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</si>
  <si>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</si>
  <si>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</si>
  <si>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</si>
  <si>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</si>
  <si>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</si>
  <si>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</si>
  <si>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</si>
  <si>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</si>
  <si>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</si>
  <si>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</si>
  <si>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</si>
  <si>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</si>
  <si>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</si>
  <si>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</si>
  <si>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</si>
  <si>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</si>
  <si>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</si>
  <si>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</si>
  <si>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</si>
  <si>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</si>
  <si>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</si>
  <si>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</si>
  <si>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</si>
  <si>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</si>
  <si>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</si>
  <si>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</si>
  <si>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</si>
  <si>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</si>
  <si>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</si>
  <si>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</si>
  <si>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</si>
  <si>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</si>
  <si>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</si>
  <si>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</si>
  <si>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</si>
  <si>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</si>
  <si>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</si>
  <si>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</si>
  <si>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</si>
  <si>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</si>
  <si>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</si>
  <si>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</si>
  <si>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</si>
  <si>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</si>
  <si>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</si>
  <si>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</si>
  <si>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</si>
  <si>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</si>
  <si>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</si>
  <si>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</si>
  <si>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</si>
  <si>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</si>
  <si>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</si>
  <si>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</si>
  <si>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</si>
  <si>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</si>
  <si>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</si>
  <si>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</si>
  <si>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</si>
  <si>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</si>
  <si>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</si>
  <si>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</si>
  <si>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</si>
  <si>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</si>
  <si>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</si>
  <si>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</si>
  <si>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</si>
  <si>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</si>
  <si>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</si>
  <si>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</si>
  <si>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</si>
  <si>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</si>
  <si>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</si>
  <si>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</si>
  <si>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</si>
  <si>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</si>
  <si>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</si>
  <si>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</si>
  <si>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</si>
  <si>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</si>
  <si>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</si>
  <si>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</si>
  <si>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</si>
  <si>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</si>
  <si>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</si>
  <si>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</si>
  <si>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</si>
  <si>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</si>
  <si>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</si>
  <si>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</si>
  <si>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</si>
  <si>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</si>
  <si>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</si>
  <si>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</si>
  <si>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</si>
  <si>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</si>
  <si>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</si>
  <si>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</si>
  <si>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</si>
  <si>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</si>
  <si>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</si>
  <si>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</si>
  <si>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</si>
  <si>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</si>
  <si>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</si>
  <si>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</si>
  <si>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</si>
  <si>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</si>
  <si>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</si>
  <si>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</si>
  <si>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</si>
  <si>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</si>
  <si>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</si>
  <si>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</si>
  <si>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</si>
  <si>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</si>
  <si>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</si>
  <si>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</si>
  <si>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</si>
  <si>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</si>
  <si>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</si>
  <si>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</si>
  <si>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</si>
  <si>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</si>
  <si>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</si>
  <si>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</si>
  <si>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</si>
  <si>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</si>
  <si>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</si>
  <si>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</si>
  <si>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</si>
  <si>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</si>
  <si>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</si>
  <si>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</si>
  <si>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</si>
  <si>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</si>
  <si>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</si>
  <si>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</si>
  <si>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</si>
  <si>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</si>
  <si>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</si>
  <si>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</si>
  <si>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</si>
  <si>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</si>
  <si>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</si>
  <si>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</si>
  <si>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</si>
  <si>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</si>
  <si>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</si>
  <si>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</si>
  <si>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</si>
  <si>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</si>
  <si>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</si>
  <si>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</si>
  <si>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</si>
  <si>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</si>
  <si>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</si>
  <si>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</si>
  <si>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</si>
  <si>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</si>
  <si>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</si>
  <si>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</si>
  <si>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</si>
  <si>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</si>
  <si>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</si>
  <si>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</si>
  <si>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</si>
  <si>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</si>
  <si>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</si>
  <si>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</si>
  <si>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</si>
  <si>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</si>
  <si>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</si>
  <si>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</si>
  <si>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</si>
  <si>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</si>
  <si>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</si>
  <si>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</si>
  <si>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</si>
  <si>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</si>
  <si>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</si>
  <si>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</si>
  <si>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</si>
  <si>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</si>
  <si>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</si>
  <si>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</si>
  <si>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</si>
  <si>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</si>
  <si>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</si>
  <si>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</si>
  <si>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</si>
  <si>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</si>
  <si>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</si>
  <si>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</si>
  <si>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</si>
  <si>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</si>
  <si>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</si>
  <si>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</si>
  <si>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</si>
  <si>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</si>
  <si>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</si>
  <si>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</si>
  <si>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</si>
  <si>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</si>
  <si>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</si>
  <si>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</si>
  <si>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</si>
  <si>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</si>
  <si>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</si>
  <si>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</si>
  <si>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</si>
  <si>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</si>
  <si>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</si>
  <si>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</si>
  <si>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</si>
  <si>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</si>
  <si>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</si>
  <si>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</si>
  <si>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</si>
  <si>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</si>
  <si>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</si>
  <si>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</si>
  <si>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</si>
  <si>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</si>
  <si>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</si>
  <si>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</si>
  <si>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</si>
  <si>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</si>
  <si>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</si>
  <si>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</si>
  <si>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</si>
  <si>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</si>
  <si>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</si>
  <si>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</si>
  <si>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</si>
  <si>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</si>
  <si>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</si>
  <si>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</si>
  <si>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</si>
  <si>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</si>
  <si>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</si>
  <si>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</si>
  <si>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</si>
  <si>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</si>
  <si>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</si>
  <si>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</si>
  <si>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</si>
  <si>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</si>
  <si>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</si>
  <si>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</si>
  <si>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</si>
  <si>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</si>
  <si>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</si>
  <si>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</si>
  <si>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</si>
  <si>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</si>
  <si>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</si>
  <si>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</si>
  <si>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</si>
  <si>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</si>
  <si>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</si>
  <si>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</si>
  <si>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</si>
  <si>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</si>
  <si>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</si>
  <si>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</si>
  <si>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</si>
  <si>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</si>
  <si>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</si>
  <si>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</si>
  <si>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</si>
  <si>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</si>
  <si>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</si>
  <si>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</si>
  <si>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</si>
  <si>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</si>
  <si>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</si>
  <si>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</si>
  <si>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</si>
  <si>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</si>
  <si>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</si>
  <si>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</si>
  <si>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</si>
  <si>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</si>
  <si>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</si>
  <si>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</si>
  <si>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</si>
  <si>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</si>
  <si>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</si>
  <si>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</si>
  <si>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</si>
  <si>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</si>
  <si>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</si>
  <si>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</si>
  <si>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</si>
  <si>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</si>
  <si>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</si>
  <si>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</si>
  <si>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</si>
  <si>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</si>
  <si>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</si>
  <si>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</si>
  <si>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</si>
  <si>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</si>
  <si>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</si>
  <si>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</si>
  <si>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</si>
  <si>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</si>
  <si>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</si>
  <si>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</si>
  <si>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</si>
  <si>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</si>
  <si>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</si>
  <si>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</si>
  <si>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</si>
  <si>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</si>
  <si>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</si>
  <si>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</si>
  <si>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</si>
  <si>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</si>
  <si>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</si>
  <si>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</si>
  <si>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</si>
  <si>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</si>
  <si>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</si>
  <si>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</si>
  <si>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</si>
  <si>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</si>
  <si>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</si>
  <si>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</si>
  <si>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</si>
  <si>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</si>
  <si>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</si>
  <si>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</si>
  <si>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</si>
  <si>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</si>
  <si>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</si>
  <si>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</si>
  <si>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</si>
  <si>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</si>
  <si>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</si>
  <si>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</si>
  <si>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</si>
  <si>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</si>
  <si>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</si>
  <si>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</si>
  <si>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</si>
  <si>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</si>
  <si>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</si>
  <si>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</si>
  <si>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</si>
  <si>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</si>
  <si>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</si>
  <si>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</si>
  <si>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</si>
  <si>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</si>
  <si>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</si>
  <si>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</si>
  <si>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</si>
  <si>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</si>
  <si>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</si>
  <si>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</si>
  <si>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</si>
  <si>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</si>
  <si>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</si>
  <si>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</si>
  <si>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</si>
  <si>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</si>
  <si>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</si>
  <si>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</si>
  <si>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</si>
  <si>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</si>
  <si>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</si>
  <si>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</si>
  <si>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</si>
  <si>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</si>
  <si>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</si>
  <si>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</si>
  <si>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</si>
  <si>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</si>
  <si>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</si>
  <si>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</si>
  <si>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</si>
  <si>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</si>
  <si>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</si>
  <si>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</si>
  <si>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</si>
  <si>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</si>
  <si>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</si>
  <si>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</si>
  <si>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</si>
  <si>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</si>
  <si>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</si>
  <si>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</si>
  <si>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</si>
  <si>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</si>
  <si>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</si>
  <si>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</si>
  <si>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</si>
  <si>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</si>
  <si>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</si>
  <si>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</si>
  <si>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</si>
  <si>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</si>
  <si>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</si>
  <si>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</si>
  <si>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</si>
  <si>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</si>
  <si>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</si>
  <si>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</si>
  <si>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</si>
  <si>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</si>
  <si>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</si>
  <si>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</si>
  <si>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</si>
  <si>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</si>
  <si>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</si>
  <si>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</si>
  <si>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</si>
  <si>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</si>
  <si>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</si>
  <si>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</si>
  <si>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</si>
  <si>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</si>
  <si>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</si>
  <si>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</si>
  <si>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</si>
  <si>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</si>
  <si>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</si>
  <si>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</si>
  <si>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</si>
  <si>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</si>
  <si>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</si>
  <si>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</si>
  <si>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</si>
  <si>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</si>
  <si>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</si>
  <si>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</si>
  <si>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</si>
  <si>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</si>
  <si>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</si>
  <si>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システムチェック欄</t>
    <rPh sb="8" eb="9">
      <t>ラン</t>
    </rPh>
    <phoneticPr fontId="28"/>
  </si>
  <si>
    <t>その他</t>
    <rPh sb="2" eb="3">
      <t>ホカ</t>
    </rPh>
    <phoneticPr fontId="28"/>
  </si>
  <si>
    <t>令和６年度　物価高騰対応重点支援地方創生臨時交付金実施計画　チェックリスト</t>
    <phoneticPr fontId="28"/>
  </si>
  <si>
    <t>都道府県・市町村名</t>
  </si>
  <si>
    <t>チェック結果</t>
    <rPh sb="4" eb="6">
      <t>ケッカ</t>
    </rPh>
    <phoneticPr fontId="28"/>
  </si>
  <si>
    <t>担当部局課名</t>
  </si>
  <si>
    <t>共通</t>
    <rPh sb="0" eb="2">
      <t>キョウツウ</t>
    </rPh>
    <phoneticPr fontId="28"/>
  </si>
  <si>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28"/>
  </si>
  <si>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28"/>
  </si>
  <si>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28"/>
  </si>
  <si>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</si>
  <si>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</si>
  <si>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28"/>
  </si>
  <si>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28"/>
  </si>
  <si>
    <t>本省繰越希望額記載欄に記載された金額は、地方繰越の申請額ではないことを確認した。</t>
    <rPh sb="11" eb="13">
      <t>キサイ</t>
    </rPh>
    <phoneticPr fontId="28"/>
  </si>
  <si>
    <t>交付対象事業として以下のものを計上していないか</t>
    <phoneticPr fontId="28"/>
  </si>
  <si>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</si>
  <si>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</si>
  <si>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</si>
  <si>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</si>
  <si>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</si>
  <si>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</si>
  <si>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28"/>
  </si>
  <si>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</si>
  <si>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28"/>
  </si>
  <si>
    <t>国の予算年度が入力されているか</t>
    <rPh sb="0" eb="1">
      <t>クニ</t>
    </rPh>
    <rPh sb="2" eb="4">
      <t>ヨサン</t>
    </rPh>
    <rPh sb="4" eb="6">
      <t>ネンド</t>
    </rPh>
    <rPh sb="7" eb="9">
      <t>ニュウリョク</t>
    </rPh>
    <phoneticPr fontId="28"/>
  </si>
  <si>
    <t>枠の入力が正しくされているか</t>
    <rPh sb="0" eb="1">
      <t>ワク</t>
    </rPh>
    <rPh sb="2" eb="4">
      <t>ニュウリョク</t>
    </rPh>
    <rPh sb="5" eb="6">
      <t>タダ</t>
    </rPh>
    <phoneticPr fontId="28"/>
  </si>
  <si>
    <t>エネルギー・食料品価格等の物価高騰の影響を受けた生活者等に対して事業の効果が直接及ぶことを確認し、「○」を選択しているか</t>
    <rPh sb="45" eb="47">
      <t>カクニン</t>
    </rPh>
    <rPh sb="53" eb="55">
      <t>センタク</t>
    </rPh>
    <phoneticPr fontId="28"/>
  </si>
  <si>
    <t>臨時の措置であることが分かる名称であることを確認し、「○」を選択しているか</t>
    <rPh sb="22" eb="24">
      <t>カクニン</t>
    </rPh>
    <rPh sb="30" eb="32">
      <t>センタク</t>
    </rPh>
    <phoneticPr fontId="28"/>
  </si>
  <si>
    <t>事業名称が入力されているか</t>
    <rPh sb="0" eb="2">
      <t>ジギョウ</t>
    </rPh>
    <rPh sb="2" eb="4">
      <t>メイショウ</t>
    </rPh>
    <rPh sb="5" eb="7">
      <t>ニュウリョク</t>
    </rPh>
    <phoneticPr fontId="28"/>
  </si>
  <si>
    <t>経済対策との関係が入力されているか</t>
    <rPh sb="9" eb="11">
      <t>ニュウリョク</t>
    </rPh>
    <phoneticPr fontId="28"/>
  </si>
  <si>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28"/>
  </si>
  <si>
    <t>推奨事業メニューの選択漏れがないか</t>
    <rPh sb="0" eb="2">
      <t>スイショウ</t>
    </rPh>
    <rPh sb="2" eb="4">
      <t>ジギョウ</t>
    </rPh>
    <rPh sb="9" eb="11">
      <t>センタク</t>
    </rPh>
    <rPh sb="11" eb="12">
      <t>モ</t>
    </rPh>
    <phoneticPr fontId="28"/>
  </si>
  <si>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28"/>
  </si>
  <si>
    <t>推奨事業メニュー⑨以外を選択しているのに、理由を記載していないか</t>
    <rPh sb="9" eb="11">
      <t>イガイ</t>
    </rPh>
    <rPh sb="12" eb="14">
      <t>センタク</t>
    </rPh>
    <rPh sb="21" eb="23">
      <t>リユウ</t>
    </rPh>
    <rPh sb="24" eb="26">
      <t>キサイ</t>
    </rPh>
    <phoneticPr fontId="28"/>
  </si>
  <si>
    <t>Ｂ１が正しく入力されているか</t>
    <rPh sb="3" eb="4">
      <t>タダ</t>
    </rPh>
    <rPh sb="6" eb="8">
      <t>ニュウリョク</t>
    </rPh>
    <phoneticPr fontId="28"/>
  </si>
  <si>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28"/>
  </si>
  <si>
    <t>交付対象経費に小数点以下の数値が含まれていない</t>
    <rPh sb="16" eb="17">
      <t>フク</t>
    </rPh>
    <phoneticPr fontId="28"/>
  </si>
  <si>
    <t>総事業費が正しく出力されているか</t>
    <rPh sb="5" eb="6">
      <t>タダ</t>
    </rPh>
    <rPh sb="8" eb="10">
      <t>シュツリョク</t>
    </rPh>
    <phoneticPr fontId="28"/>
  </si>
  <si>
    <t>国の予算年度、枠、対象経費の組み合わせが正しい状態であるか①</t>
    <rPh sb="20" eb="21">
      <t>タダ</t>
    </rPh>
    <rPh sb="23" eb="25">
      <t>ジョウタイ</t>
    </rPh>
    <phoneticPr fontId="28"/>
  </si>
  <si>
    <t>国の予算年度、枠、対象経費の組み合わせが正しい状態であるか②</t>
    <phoneticPr fontId="28"/>
  </si>
  <si>
    <t>事業概要が記載されているか</t>
    <rPh sb="0" eb="2">
      <t>ジギョウ</t>
    </rPh>
    <rPh sb="2" eb="4">
      <t>ガイヨウ</t>
    </rPh>
    <rPh sb="5" eb="7">
      <t>キサイ</t>
    </rPh>
    <phoneticPr fontId="28"/>
  </si>
  <si>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</si>
  <si>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</si>
  <si>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</si>
  <si>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</si>
  <si>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28"/>
  </si>
  <si>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</si>
  <si>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28"/>
  </si>
  <si>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28"/>
  </si>
  <si>
    <t>予算区分が選択されているか、想定外の予算区分が選択されていないか</t>
    <rPh sb="5" eb="7">
      <t>センタク</t>
    </rPh>
    <rPh sb="14" eb="17">
      <t>ソウテイガイ</t>
    </rPh>
    <rPh sb="18" eb="22">
      <t>ヨサンクブン</t>
    </rPh>
    <rPh sb="23" eb="25">
      <t>センタク</t>
    </rPh>
    <phoneticPr fontId="28"/>
  </si>
  <si>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28"/>
  </si>
  <si>
    <t>フィルターで絞り込みがなされていないか</t>
    <rPh sb="6" eb="7">
      <t>シボ</t>
    </rPh>
    <rPh sb="8" eb="9">
      <t>コ</t>
    </rPh>
    <phoneticPr fontId="28"/>
  </si>
  <si>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28"/>
  </si>
  <si>
    <t>別表２（給付金・定額減税一体支援枠分）が正しく入力されている</t>
    <rPh sb="20" eb="21">
      <t>タダ</t>
    </rPh>
    <rPh sb="23" eb="25">
      <t>ニュウリョク</t>
    </rPh>
    <phoneticPr fontId="28"/>
  </si>
  <si>
    <t>別表３（令和６年度低所得世帯支援枠及び不足額給付分の一体支援枠分）が正しく入力されている</t>
    <rPh sb="34" eb="35">
      <t>タダ</t>
    </rPh>
    <rPh sb="37" eb="39">
      <t>ニュウリョク</t>
    </rPh>
    <phoneticPr fontId="28"/>
  </si>
  <si>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</si>
  <si>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28"/>
  </si>
  <si>
    <t>国のR6補正予算分
（交付限度額⑧）
（？？？分）
給付費</t>
    <rPh sb="4" eb="6">
      <t>ホセイ</t>
    </rPh>
    <rPh sb="23" eb="24">
      <t>ブン</t>
    </rPh>
    <rPh sb="26" eb="29">
      <t>キュウフヒ</t>
    </rPh>
    <phoneticPr fontId="28"/>
  </si>
  <si>
    <t>国のR6補正予算分
（交付限度額⑨）
（？？？分）
事務費</t>
    <rPh sb="4" eb="8">
      <t>ホセイヨサン</t>
    </rPh>
    <rPh sb="8" eb="9">
      <t>ブン</t>
    </rPh>
    <rPh sb="23" eb="24">
      <t>ブン</t>
    </rPh>
    <rPh sb="26" eb="29">
      <t>ジムヒ</t>
    </rPh>
    <phoneticPr fontId="28"/>
  </si>
  <si>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28"/>
  </si>
  <si>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</si>
  <si>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</si>
  <si>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</si>
  <si>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</si>
  <si>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</si>
  <si>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6"/>
  </si>
  <si>
    <t>履歴_団体コード（6桁）</t>
    <rPh sb="0" eb="2">
      <t>リレキ</t>
    </rPh>
    <rPh sb="3" eb="5">
      <t>ダンタイ</t>
    </rPh>
    <rPh sb="10" eb="11">
      <t>ケタ</t>
    </rPh>
    <phoneticPr fontId="26"/>
  </si>
  <si>
    <t>履歴_都道府県名（漢字）</t>
    <rPh sb="0" eb="2">
      <t>リレキ</t>
    </rPh>
    <rPh sb="3" eb="7">
      <t>トドウフケン</t>
    </rPh>
    <rPh sb="7" eb="8">
      <t>メイ</t>
    </rPh>
    <rPh sb="9" eb="11">
      <t>カンジ</t>
    </rPh>
    <phoneticPr fontId="26"/>
  </si>
  <si>
    <t>履歴_市区町村名（漢字）</t>
    <rPh sb="0" eb="2">
      <t>リレキ</t>
    </rPh>
    <rPh sb="3" eb="5">
      <t>シク</t>
    </rPh>
    <rPh sb="5" eb="7">
      <t>チョウソン</t>
    </rPh>
    <rPh sb="7" eb="8">
      <t>メイ</t>
    </rPh>
    <rPh sb="9" eb="11">
      <t>カンジ</t>
    </rPh>
    <phoneticPr fontId="26"/>
  </si>
  <si>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</si>
  <si>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</si>
  <si>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</si>
  <si>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</si>
  <si>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</si>
  <si>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</si>
  <si>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</si>
  <si>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</si>
  <si>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</si>
  <si>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</si>
  <si>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</si>
  <si>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</si>
  <si>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</si>
  <si>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</si>
  <si>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</si>
  <si>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</si>
  <si>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</si>
  <si>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</si>
  <si>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</si>
  <si>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</si>
  <si>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</si>
  <si>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</si>
  <si>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</si>
  <si>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</si>
  <si>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</si>
  <si>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</si>
  <si>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</si>
  <si>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</si>
  <si>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</si>
  <si>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</si>
  <si>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</si>
  <si>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</si>
  <si>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</si>
  <si>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</si>
  <si>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</si>
  <si>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</si>
  <si>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</si>
  <si>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</si>
  <si>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</si>
  <si>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</si>
  <si>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</si>
  <si>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</si>
  <si>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</si>
  <si>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</si>
  <si>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</si>
  <si>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</si>
  <si>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</si>
  <si>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</si>
  <si>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</si>
  <si>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</si>
  <si>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</si>
  <si>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</si>
  <si>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</si>
  <si>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</si>
  <si>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</si>
  <si>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</si>
  <si>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</si>
  <si>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</si>
  <si>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</si>
  <si>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</si>
  <si>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</si>
  <si>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</si>
  <si>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</si>
  <si>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</si>
  <si>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</si>
  <si>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</si>
  <si>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</si>
  <si>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</si>
  <si>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</si>
  <si>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</si>
  <si>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</si>
  <si>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</si>
  <si>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</si>
  <si>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</si>
  <si>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</si>
  <si>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</si>
  <si>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</si>
  <si>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</si>
  <si>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</si>
  <si>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</si>
  <si>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</si>
  <si>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</si>
  <si>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</si>
  <si>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</si>
  <si>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</si>
  <si>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</si>
  <si>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</si>
  <si>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</si>
  <si>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</si>
  <si>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</si>
  <si>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</si>
  <si>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</si>
  <si>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</si>
  <si>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</si>
  <si>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</si>
  <si>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</si>
  <si>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</si>
  <si>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</si>
  <si>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</si>
  <si>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</si>
  <si>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</si>
  <si>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</si>
  <si>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</si>
  <si>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</si>
  <si>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</si>
  <si>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</si>
  <si>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</si>
  <si>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</si>
  <si>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</si>
  <si>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</si>
  <si>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</si>
  <si>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</si>
  <si>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</si>
  <si>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</si>
  <si>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</si>
  <si>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</si>
  <si>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</si>
  <si>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</si>
  <si>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</si>
  <si>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</si>
  <si>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</si>
  <si>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</si>
  <si>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</si>
  <si>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</si>
  <si>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</si>
  <si>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</si>
  <si>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</si>
  <si>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</si>
  <si>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</si>
  <si>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</si>
  <si>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</si>
  <si>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</si>
  <si>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</si>
  <si>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</si>
  <si>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</si>
  <si>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</si>
  <si>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</si>
  <si>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</si>
  <si>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</si>
  <si>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</si>
  <si>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</si>
  <si>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</si>
  <si>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</si>
  <si>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</si>
  <si>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</si>
  <si>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</si>
  <si>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</si>
  <si>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</si>
  <si>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</si>
  <si>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</si>
  <si>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</si>
  <si>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</si>
  <si>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</si>
  <si>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</si>
  <si>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</si>
  <si>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</si>
  <si>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</si>
  <si>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</si>
  <si>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</si>
  <si>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</si>
  <si>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</si>
  <si>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</si>
  <si>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</si>
  <si>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</si>
  <si>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</si>
  <si>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</si>
  <si>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</si>
  <si>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</si>
  <si>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</si>
  <si>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</si>
  <si>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</si>
  <si>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</si>
  <si>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</si>
  <si>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</si>
  <si>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</si>
  <si>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</si>
  <si>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</si>
  <si>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</si>
  <si>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</si>
  <si>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</si>
  <si>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</si>
  <si>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</si>
  <si>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</si>
  <si>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</si>
  <si>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</si>
  <si>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</si>
  <si>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</si>
  <si>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</si>
  <si>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</si>
  <si>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</si>
  <si>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</si>
  <si>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</si>
  <si>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</si>
  <si>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</si>
  <si>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</si>
  <si>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</si>
  <si>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</si>
  <si>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</si>
  <si>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</si>
  <si>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</si>
  <si>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</si>
  <si>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</si>
  <si>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</si>
  <si>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</si>
  <si>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</si>
  <si>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</si>
  <si>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</si>
  <si>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</si>
  <si>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</si>
  <si>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</si>
  <si>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</si>
  <si>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</si>
  <si>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</si>
  <si>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</si>
  <si>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</si>
  <si>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</si>
  <si>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</si>
  <si>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</si>
  <si>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</si>
  <si>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</si>
  <si>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</si>
  <si>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</si>
  <si>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</si>
  <si>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</si>
  <si>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</si>
  <si>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</si>
  <si>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</si>
  <si>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</si>
  <si>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</si>
  <si>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</si>
  <si>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</si>
  <si>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</si>
  <si>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</si>
  <si>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</si>
  <si>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</si>
  <si>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</si>
  <si>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</si>
  <si>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</si>
  <si>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</si>
  <si>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</si>
  <si>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</si>
  <si>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</si>
  <si>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</si>
  <si>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</si>
  <si>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</si>
  <si>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</si>
  <si>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</si>
  <si>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</si>
  <si>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</si>
  <si>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</si>
  <si>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</si>
  <si>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</si>
  <si>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</si>
  <si>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</si>
  <si>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</si>
  <si>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</si>
  <si>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</si>
  <si>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</si>
  <si>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</si>
  <si>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</si>
  <si>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</si>
  <si>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</si>
  <si>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</si>
  <si>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</si>
  <si>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</si>
  <si>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</si>
  <si>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</si>
  <si>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</si>
  <si>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</si>
  <si>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</si>
  <si>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</si>
  <si>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</si>
  <si>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</si>
  <si>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</si>
  <si>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</si>
  <si>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</si>
  <si>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</si>
  <si>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</si>
  <si>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</si>
  <si>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</si>
  <si>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</si>
  <si>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</si>
  <si>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</si>
  <si>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</si>
  <si>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</si>
  <si>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</si>
  <si>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</si>
  <si>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</si>
  <si>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</si>
  <si>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</si>
  <si>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</si>
  <si>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</si>
  <si>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</si>
  <si>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</si>
  <si>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</si>
  <si>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</si>
  <si>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</si>
  <si>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</si>
  <si>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</si>
  <si>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</si>
  <si>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</si>
  <si>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</si>
  <si>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</si>
  <si>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</si>
  <si>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</si>
  <si>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</si>
  <si>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</si>
  <si>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</si>
  <si>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</si>
  <si>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</si>
  <si>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</si>
  <si>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</si>
  <si>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</si>
  <si>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</si>
  <si>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</si>
  <si>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</si>
  <si>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</si>
  <si>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</si>
  <si>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</si>
  <si>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</si>
  <si>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</si>
  <si>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</si>
  <si>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</si>
  <si>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</si>
  <si>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</si>
  <si>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</si>
  <si>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</si>
  <si>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</si>
  <si>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</si>
  <si>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</si>
  <si>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</si>
  <si>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</si>
  <si>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</si>
  <si>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</si>
  <si>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</si>
  <si>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</si>
  <si>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</si>
  <si>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</si>
  <si>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</si>
  <si>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</si>
  <si>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</si>
  <si>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</si>
  <si>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</si>
  <si>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</si>
  <si>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</si>
  <si>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</si>
  <si>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</si>
  <si>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</si>
  <si>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</si>
  <si>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</si>
  <si>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</si>
  <si>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</si>
  <si>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</si>
  <si>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</si>
  <si>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</si>
  <si>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</si>
  <si>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</si>
  <si>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</si>
  <si>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</si>
  <si>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</si>
  <si>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</si>
  <si>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</si>
  <si>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</si>
  <si>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</si>
  <si>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</si>
  <si>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</si>
  <si>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</si>
  <si>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</si>
  <si>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</si>
  <si>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</si>
  <si>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</si>
  <si>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</si>
  <si>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</si>
  <si>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</si>
  <si>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</si>
  <si>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</si>
  <si>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</si>
  <si>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</si>
  <si>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</si>
  <si>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</si>
  <si>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</si>
  <si>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</si>
  <si>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</si>
  <si>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</si>
  <si>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</si>
  <si>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</si>
  <si>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</si>
  <si>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</si>
  <si>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</si>
  <si>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</si>
  <si>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</si>
  <si>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</si>
  <si>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</si>
  <si>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</si>
  <si>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</si>
  <si>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</si>
  <si>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</si>
  <si>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</si>
  <si>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</si>
  <si>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</si>
  <si>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</si>
  <si>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</si>
  <si>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</si>
  <si>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</si>
  <si>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</si>
  <si>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</si>
  <si>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</si>
  <si>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</si>
  <si>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</si>
  <si>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</si>
  <si>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</si>
  <si>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</si>
  <si>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</si>
  <si>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</si>
  <si>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</si>
  <si>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</si>
  <si>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</si>
  <si>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</si>
  <si>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</si>
  <si>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</si>
  <si>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</si>
  <si>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</si>
  <si>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</si>
  <si>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</si>
  <si>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</si>
  <si>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</si>
  <si>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</si>
  <si>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</si>
  <si>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</si>
  <si>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</si>
  <si>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</si>
  <si>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</si>
  <si>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</si>
  <si>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</si>
  <si>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</si>
  <si>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</si>
  <si>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</si>
  <si>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</si>
  <si>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</si>
  <si>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</si>
  <si>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</si>
  <si>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</si>
  <si>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</si>
  <si>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</si>
  <si>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</si>
  <si>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</si>
  <si>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</si>
  <si>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</si>
  <si>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</si>
  <si>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</si>
  <si>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</si>
  <si>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</si>
  <si>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</si>
  <si>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</si>
  <si>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</si>
  <si>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</si>
  <si>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</si>
  <si>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</si>
  <si>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</si>
  <si>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</si>
  <si>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</si>
  <si>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</si>
  <si>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</si>
  <si>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</si>
  <si>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</si>
  <si>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</si>
  <si>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</si>
  <si>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</si>
  <si>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</si>
  <si>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</si>
  <si>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</si>
  <si>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</si>
  <si>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</si>
  <si>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</si>
  <si>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</si>
  <si>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</si>
  <si>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</si>
  <si>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</si>
  <si>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</si>
  <si>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</si>
  <si>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</si>
  <si>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</si>
  <si>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</si>
  <si>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</si>
  <si>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</si>
  <si>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</si>
  <si>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</si>
  <si>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</si>
  <si>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</si>
  <si>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</si>
  <si>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</si>
  <si>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</si>
  <si>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</si>
  <si>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</si>
  <si>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</si>
  <si>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</si>
  <si>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</si>
  <si>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</si>
  <si>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</si>
  <si>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</si>
  <si>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</si>
  <si>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</si>
  <si>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</si>
  <si>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</si>
  <si>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</si>
  <si>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</si>
  <si>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</si>
  <si>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</si>
  <si>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</si>
  <si>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</si>
  <si>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</si>
  <si>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</si>
  <si>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</si>
  <si>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</si>
  <si>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</si>
  <si>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</si>
  <si>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</si>
  <si>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</si>
  <si>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</si>
  <si>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</si>
  <si>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</si>
  <si>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</si>
  <si>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</si>
  <si>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</si>
  <si>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</si>
  <si>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</si>
  <si>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</si>
  <si>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</si>
  <si>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</si>
  <si>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</si>
  <si>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</si>
  <si>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</si>
  <si>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</si>
  <si>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</si>
  <si>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</si>
  <si>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</si>
  <si>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</si>
  <si>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</si>
  <si>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</si>
  <si>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</si>
  <si>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</si>
  <si>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</si>
  <si>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</si>
  <si>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</si>
  <si>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</si>
  <si>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</si>
  <si>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</si>
  <si>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</si>
  <si>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</si>
  <si>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</si>
  <si>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</si>
  <si>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</si>
  <si>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</si>
  <si>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</si>
  <si>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</si>
  <si>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</si>
  <si>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</si>
  <si>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</si>
  <si>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</si>
  <si>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</si>
  <si>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</si>
  <si>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</si>
  <si>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</si>
  <si>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</si>
  <si>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</si>
  <si>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</si>
  <si>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</si>
  <si>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</si>
  <si>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</si>
  <si>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</si>
  <si>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</si>
  <si>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</si>
  <si>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</si>
  <si>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</si>
  <si>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</si>
  <si>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</si>
  <si>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</si>
  <si>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</si>
  <si>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</si>
  <si>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</si>
  <si>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</si>
  <si>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</si>
  <si>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</si>
  <si>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</si>
  <si>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</si>
  <si>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</si>
  <si>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</si>
  <si>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</si>
  <si>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</si>
  <si>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</si>
  <si>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</si>
  <si>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</si>
  <si>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</si>
  <si>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</si>
  <si>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</si>
  <si>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</si>
  <si>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</si>
  <si>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</si>
  <si>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</si>
  <si>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</si>
  <si>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</si>
  <si>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</si>
  <si>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</si>
  <si>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</si>
  <si>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</si>
  <si>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</si>
  <si>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</si>
  <si>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</si>
  <si>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</si>
  <si>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</si>
  <si>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</si>
  <si>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</si>
  <si>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</si>
  <si>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</si>
  <si>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</si>
  <si>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</si>
  <si>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</si>
  <si>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</si>
  <si>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</si>
  <si>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</si>
  <si>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</si>
  <si>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</si>
  <si>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</si>
  <si>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</si>
  <si>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</si>
  <si>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</si>
  <si>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</si>
  <si>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</si>
  <si>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</si>
  <si>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</si>
  <si>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</si>
  <si>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</si>
  <si>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</si>
  <si>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</si>
  <si>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</si>
  <si>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</si>
  <si>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</si>
  <si>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</si>
  <si>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</si>
  <si>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</si>
  <si>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</si>
  <si>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</si>
  <si>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</si>
  <si>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</si>
  <si>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</si>
  <si>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</si>
  <si>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</si>
  <si>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</si>
  <si>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</si>
  <si>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</si>
  <si>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</si>
  <si>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</si>
  <si>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</si>
  <si>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</si>
  <si>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</si>
  <si>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</si>
  <si>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</si>
  <si>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</si>
  <si>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</si>
  <si>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</si>
  <si>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</si>
  <si>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</si>
  <si>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</si>
  <si>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</si>
  <si>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</si>
  <si>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</si>
  <si>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</si>
  <si>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</si>
  <si>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</si>
  <si>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</si>
  <si>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</si>
  <si>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</si>
  <si>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</si>
  <si>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</si>
  <si>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</si>
  <si>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</si>
  <si>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</si>
  <si>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</si>
  <si>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</si>
  <si>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</si>
  <si>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</si>
  <si>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</si>
  <si>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</si>
  <si>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</si>
  <si>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</si>
  <si>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</si>
  <si>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</si>
  <si>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</si>
  <si>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</si>
  <si>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</si>
  <si>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</si>
  <si>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</si>
  <si>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</si>
  <si>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</si>
  <si>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</si>
  <si>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</si>
  <si>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</si>
  <si>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</si>
  <si>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</si>
  <si>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</si>
  <si>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</si>
  <si>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</si>
  <si>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</si>
  <si>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</si>
  <si>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</si>
  <si>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</si>
  <si>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</si>
  <si>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</si>
  <si>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</si>
  <si>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</si>
  <si>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</si>
  <si>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</si>
  <si>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</si>
  <si>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</si>
  <si>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</si>
  <si>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</si>
  <si>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</si>
  <si>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</si>
  <si>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</si>
  <si>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</si>
  <si>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</si>
  <si>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</si>
  <si>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</si>
  <si>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</si>
  <si>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</si>
  <si>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</si>
  <si>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</si>
  <si>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</si>
  <si>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</si>
  <si>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</si>
  <si>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</si>
  <si>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</si>
  <si>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</si>
  <si>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</si>
  <si>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</si>
  <si>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</si>
  <si>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</si>
  <si>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</si>
  <si>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</si>
  <si>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</si>
  <si>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</si>
  <si>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</si>
  <si>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</si>
  <si>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</si>
  <si>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</si>
  <si>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</si>
  <si>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</si>
  <si>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</si>
  <si>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</si>
  <si>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</si>
  <si>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</si>
  <si>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</si>
  <si>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</si>
  <si>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</si>
  <si>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</si>
  <si>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</si>
  <si>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</si>
  <si>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</si>
  <si>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</si>
  <si>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</si>
  <si>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</si>
  <si>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</si>
  <si>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</si>
  <si>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</si>
  <si>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</si>
  <si>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</si>
  <si>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</si>
  <si>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</si>
  <si>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</si>
  <si>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</si>
  <si>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</si>
  <si>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</si>
  <si>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</si>
  <si>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</si>
  <si>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</si>
  <si>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</si>
  <si>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</si>
  <si>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</si>
  <si>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</si>
  <si>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</si>
  <si>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</si>
  <si>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</si>
  <si>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</si>
  <si>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</si>
  <si>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</si>
  <si>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</si>
  <si>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</si>
  <si>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</si>
  <si>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</si>
  <si>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</si>
  <si>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</si>
  <si>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</si>
  <si>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</si>
  <si>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</si>
  <si>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</si>
  <si>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</si>
  <si>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</si>
  <si>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</si>
  <si>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</si>
  <si>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</si>
  <si>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</si>
  <si>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</si>
  <si>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</si>
  <si>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</si>
  <si>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</si>
  <si>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</si>
  <si>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</si>
  <si>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</si>
  <si>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</si>
  <si>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</si>
  <si>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</si>
  <si>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</si>
  <si>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</si>
  <si>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</si>
  <si>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</si>
  <si>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</si>
  <si>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</si>
  <si>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</si>
  <si>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</si>
  <si>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</si>
  <si>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</si>
  <si>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</si>
  <si>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</si>
  <si>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</si>
  <si>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</si>
  <si>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</si>
  <si>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</si>
  <si>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</si>
  <si>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</si>
  <si>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</si>
  <si>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</si>
  <si>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</si>
  <si>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</si>
  <si>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</si>
  <si>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</si>
  <si>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</si>
  <si>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</si>
  <si>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</si>
  <si>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</si>
  <si>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</si>
  <si>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</si>
  <si>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</si>
  <si>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</si>
  <si>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</si>
  <si>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</si>
  <si>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</si>
  <si>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</si>
  <si>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</si>
  <si>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</si>
  <si>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</si>
  <si>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</si>
  <si>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</si>
  <si>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</si>
  <si>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</si>
  <si>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</si>
  <si>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</si>
  <si>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</si>
  <si>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</si>
  <si>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</si>
  <si>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</si>
  <si>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</si>
  <si>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</si>
  <si>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</si>
  <si>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</si>
  <si>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</si>
  <si>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</si>
  <si>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</si>
  <si>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</si>
  <si>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</si>
  <si>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</si>
  <si>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</si>
  <si>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</si>
  <si>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</si>
  <si>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</si>
  <si>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</si>
  <si>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</si>
  <si>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</si>
  <si>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</si>
  <si>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</si>
  <si>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</si>
  <si>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</si>
  <si>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</si>
  <si>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</si>
  <si>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</si>
  <si>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</si>
  <si>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</si>
  <si>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</si>
  <si>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</si>
  <si>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</si>
  <si>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</si>
  <si>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</si>
  <si>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</si>
  <si>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</si>
  <si>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</si>
  <si>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</si>
  <si>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</si>
  <si>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</si>
  <si>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</si>
  <si>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</si>
  <si>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</si>
  <si>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</si>
  <si>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</si>
  <si>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</si>
  <si>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</si>
  <si>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</si>
  <si>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</si>
  <si>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</si>
  <si>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</si>
  <si>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</si>
  <si>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</si>
  <si>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</si>
  <si>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</si>
  <si>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</si>
  <si>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</si>
  <si>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</si>
  <si>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</si>
  <si>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</si>
  <si>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</si>
  <si>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</si>
  <si>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</si>
  <si>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</si>
  <si>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</si>
  <si>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</si>
  <si>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</si>
  <si>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</si>
  <si>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</si>
  <si>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</si>
  <si>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</si>
  <si>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</si>
  <si>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</si>
  <si>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</si>
  <si>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</si>
  <si>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</si>
  <si>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</si>
  <si>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</si>
  <si>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</si>
  <si>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</si>
  <si>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</si>
  <si>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</si>
  <si>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</si>
  <si>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</si>
  <si>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</si>
  <si>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</si>
  <si>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</si>
  <si>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</si>
  <si>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</si>
  <si>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</si>
  <si>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</si>
  <si>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</si>
  <si>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</si>
  <si>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</si>
  <si>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</si>
  <si>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</si>
  <si>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</si>
  <si>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</si>
  <si>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</si>
  <si>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</si>
  <si>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</si>
  <si>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</si>
  <si>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</si>
  <si>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</si>
  <si>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</si>
  <si>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</si>
  <si>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</si>
  <si>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</si>
  <si>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</si>
  <si>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</si>
  <si>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</si>
  <si>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</si>
  <si>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</si>
  <si>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</si>
  <si>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</si>
  <si>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</si>
  <si>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</si>
  <si>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</si>
  <si>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</si>
  <si>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</si>
  <si>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</si>
  <si>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</si>
  <si>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</si>
  <si>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</si>
  <si>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</si>
  <si>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</si>
  <si>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</si>
  <si>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</si>
  <si>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</si>
  <si>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</si>
  <si>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</si>
  <si>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</si>
  <si>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</si>
  <si>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</si>
  <si>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</si>
  <si>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</si>
  <si>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</si>
  <si>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</si>
  <si>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</si>
  <si>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</si>
  <si>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</si>
  <si>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</si>
  <si>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</si>
  <si>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</si>
  <si>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</si>
  <si>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</si>
  <si>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</si>
  <si>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</si>
  <si>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</si>
  <si>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</si>
  <si>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</si>
  <si>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</si>
  <si>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</si>
  <si>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</si>
  <si>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</si>
  <si>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</si>
  <si>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</si>
  <si>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</si>
  <si>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</si>
  <si>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</si>
  <si>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</si>
  <si>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</si>
  <si>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</si>
  <si>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</si>
  <si>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</si>
  <si>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</si>
  <si>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</si>
  <si>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</si>
  <si>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</si>
  <si>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</si>
  <si>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</si>
  <si>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</si>
  <si>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</si>
  <si>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</si>
  <si>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</si>
  <si>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</si>
  <si>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</si>
  <si>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</si>
  <si>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</si>
  <si>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</si>
  <si>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</si>
  <si>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</si>
  <si>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</si>
  <si>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</si>
  <si>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</si>
  <si>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</si>
  <si>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</si>
  <si>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</si>
  <si>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</si>
  <si>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</si>
  <si>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</si>
  <si>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</si>
  <si>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</si>
  <si>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</si>
  <si>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</si>
  <si>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</si>
  <si>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</si>
  <si>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</si>
  <si>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</si>
  <si>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</si>
  <si>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</si>
  <si>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</si>
  <si>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</si>
  <si>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</si>
  <si>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</si>
  <si>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</si>
  <si>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</si>
  <si>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</si>
  <si>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</si>
  <si>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</si>
  <si>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</si>
  <si>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</si>
  <si>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</si>
  <si>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</si>
  <si>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</si>
  <si>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</si>
  <si>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</si>
  <si>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</si>
  <si>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</si>
  <si>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</si>
  <si>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</si>
  <si>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</si>
  <si>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</si>
  <si>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</si>
  <si>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</si>
  <si>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</si>
  <si>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</si>
  <si>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</si>
  <si>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</si>
  <si>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</si>
  <si>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</si>
  <si>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</si>
  <si>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</si>
  <si>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</si>
  <si>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</si>
  <si>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</si>
  <si>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</si>
  <si>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</si>
  <si>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</si>
  <si>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</si>
  <si>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</si>
  <si>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</si>
  <si>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</si>
  <si>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</si>
  <si>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</si>
  <si>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</si>
  <si>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</si>
  <si>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</si>
  <si>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</si>
  <si>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</si>
  <si>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</si>
  <si>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</si>
  <si>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</si>
  <si>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</si>
  <si>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</si>
  <si>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</si>
  <si>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</si>
  <si>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</si>
  <si>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</si>
  <si>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</si>
  <si>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</si>
  <si>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</si>
  <si>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</si>
  <si>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</si>
  <si>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</si>
  <si>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</si>
  <si>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</si>
  <si>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</si>
  <si>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</si>
  <si>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</si>
  <si>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</si>
  <si>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</si>
  <si>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</si>
  <si>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</si>
  <si>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</si>
  <si>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</si>
  <si>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</si>
  <si>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</si>
  <si>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</si>
  <si>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</si>
  <si>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</si>
  <si>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</si>
  <si>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</si>
  <si>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</si>
  <si>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</si>
  <si>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</si>
  <si>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</si>
  <si>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</si>
  <si>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</si>
  <si>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</si>
  <si>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</si>
  <si>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</si>
  <si>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</si>
  <si>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</si>
  <si>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</si>
  <si>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</si>
  <si>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</si>
  <si>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</si>
  <si>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</si>
  <si>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</si>
  <si>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</si>
  <si>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</si>
  <si>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</si>
  <si>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</si>
  <si>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</si>
  <si>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</si>
  <si>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</si>
  <si>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</si>
  <si>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</si>
  <si>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</si>
  <si>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</si>
  <si>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</si>
  <si>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</si>
  <si>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</si>
  <si>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</si>
  <si>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</si>
  <si>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</si>
  <si>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</si>
  <si>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</si>
  <si>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</si>
  <si>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</si>
  <si>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</si>
  <si>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</si>
  <si>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</si>
  <si>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</si>
  <si>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</si>
  <si>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</si>
  <si>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</si>
  <si>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</si>
  <si>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</si>
  <si>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</si>
  <si>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</si>
  <si>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</si>
  <si>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</si>
  <si>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</si>
  <si>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</si>
  <si>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</si>
  <si>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</si>
  <si>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</si>
  <si>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</si>
  <si>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</si>
  <si>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</si>
  <si>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</si>
  <si>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</si>
  <si>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</si>
  <si>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</si>
  <si>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</si>
  <si>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</si>
  <si>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</si>
  <si>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</si>
  <si>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</si>
  <si>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</si>
  <si>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</si>
  <si>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</si>
  <si>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</si>
  <si>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</si>
  <si>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</si>
  <si>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</si>
  <si>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</si>
  <si>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</si>
  <si>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</si>
  <si>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</si>
  <si>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</si>
  <si>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</si>
  <si>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</si>
  <si>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</si>
  <si>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</si>
  <si>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</si>
  <si>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</si>
  <si>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</si>
  <si>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</si>
  <si>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</si>
  <si>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</si>
  <si>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</si>
  <si>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</si>
  <si>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</si>
  <si>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</si>
  <si>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</si>
  <si>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</si>
  <si>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</si>
  <si>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</si>
  <si>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</si>
  <si>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</si>
  <si>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</si>
  <si>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</si>
  <si>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</si>
  <si>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</si>
  <si>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</si>
  <si>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</si>
  <si>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</si>
  <si>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</si>
  <si>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</si>
  <si>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</si>
  <si>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</si>
  <si>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</si>
  <si>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</si>
  <si>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</si>
  <si>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</si>
  <si>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</si>
  <si>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</si>
  <si>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</si>
  <si>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</si>
  <si>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</si>
  <si>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</si>
  <si>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</si>
  <si>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</si>
  <si>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</si>
  <si>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</si>
  <si>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</si>
  <si>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</si>
  <si>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</si>
  <si>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</si>
  <si>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</si>
  <si>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</si>
  <si>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</si>
  <si>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</si>
  <si>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</si>
  <si>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</si>
  <si>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</si>
  <si>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</si>
  <si>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</si>
  <si>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</si>
  <si>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</si>
  <si>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</si>
  <si>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</si>
  <si>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</si>
  <si>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</si>
  <si>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</si>
  <si>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</si>
  <si>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</si>
  <si>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</si>
  <si>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</si>
  <si>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</si>
  <si>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</si>
  <si>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</si>
  <si>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</si>
  <si>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</si>
  <si>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</si>
  <si>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</si>
  <si>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</si>
  <si>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</si>
  <si>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</si>
  <si>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</si>
  <si>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</si>
  <si>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</si>
  <si>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</si>
  <si>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</si>
  <si>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</si>
  <si>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</si>
  <si>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</si>
  <si>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</si>
  <si>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</si>
  <si>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</si>
  <si>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</si>
  <si>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</si>
  <si>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</si>
  <si>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</si>
  <si>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</si>
  <si>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</si>
  <si>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</si>
  <si>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</si>
  <si>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</si>
  <si>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</si>
  <si>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</si>
  <si>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</si>
  <si>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</si>
  <si>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</si>
  <si>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</si>
  <si>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</si>
  <si>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</si>
  <si>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</si>
  <si>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</si>
  <si>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</si>
  <si>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</si>
  <si>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</si>
  <si>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</si>
  <si>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</si>
  <si>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</si>
  <si>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</si>
  <si>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</si>
  <si>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</si>
  <si>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</si>
  <si>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</si>
  <si>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</si>
  <si>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</si>
  <si>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</si>
  <si>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</si>
  <si>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</si>
  <si>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</si>
  <si>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</si>
  <si>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</si>
  <si>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</si>
  <si>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</si>
  <si>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</si>
  <si>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</si>
  <si>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</si>
  <si>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</si>
  <si>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</si>
  <si>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</si>
  <si>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</si>
  <si>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</si>
  <si>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</si>
  <si>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</si>
  <si>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</si>
  <si>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</si>
  <si>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</si>
  <si>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</si>
  <si>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</si>
  <si>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</si>
  <si>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</si>
  <si>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</si>
  <si>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</si>
  <si>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</si>
  <si>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</si>
  <si>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</si>
  <si>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</si>
  <si>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</si>
  <si>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</si>
  <si>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</si>
  <si>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</si>
  <si>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</si>
  <si>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</si>
  <si>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</si>
  <si>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</si>
  <si>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</si>
  <si>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</si>
  <si>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</si>
  <si>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</si>
  <si>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</si>
  <si>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</si>
  <si>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</si>
  <si>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</si>
  <si>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</si>
  <si>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</si>
  <si>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</si>
  <si>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</si>
  <si>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</si>
  <si>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</si>
  <si>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</si>
  <si>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</si>
  <si>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</si>
  <si>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</si>
  <si>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</si>
  <si>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</si>
  <si>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</si>
  <si>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</si>
  <si>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</si>
  <si>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</si>
  <si>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</si>
  <si>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</si>
  <si>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</si>
  <si>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</si>
  <si>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</si>
  <si>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</si>
  <si>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</si>
  <si>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</si>
  <si>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</si>
  <si>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</si>
  <si>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</si>
  <si>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</si>
  <si>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</si>
  <si>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</si>
  <si>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</si>
  <si>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</si>
  <si>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</si>
  <si>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</si>
  <si>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</si>
  <si>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</si>
  <si>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</si>
  <si>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</si>
  <si>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</si>
  <si>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</si>
  <si>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</si>
  <si>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</si>
  <si>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</si>
  <si>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</si>
  <si>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</si>
  <si>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</si>
  <si>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</si>
  <si>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</si>
  <si>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</si>
  <si>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</si>
  <si>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</si>
  <si>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</si>
  <si>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</si>
  <si>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</si>
  <si>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</si>
  <si>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</si>
  <si>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</si>
  <si>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</si>
  <si>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</si>
  <si>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</si>
  <si>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</si>
  <si>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</si>
  <si>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</si>
  <si>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</si>
  <si>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</si>
  <si>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</si>
  <si>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</si>
  <si>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</si>
  <si>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</si>
  <si>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</si>
  <si>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</si>
  <si>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</si>
  <si>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</si>
  <si>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</si>
  <si>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</si>
  <si>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</si>
  <si>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</si>
  <si>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</si>
  <si>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</si>
  <si>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</si>
  <si>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</si>
  <si>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</si>
  <si>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</si>
  <si>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</si>
  <si>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</si>
  <si>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</si>
  <si>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</si>
  <si>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</si>
  <si>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</si>
  <si>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</si>
  <si>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</si>
  <si>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</si>
  <si>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</si>
  <si>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</si>
  <si>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</si>
  <si>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</si>
  <si>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</si>
  <si>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</si>
  <si>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</si>
  <si>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</si>
  <si>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</si>
  <si>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</si>
  <si>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</si>
  <si>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</si>
  <si>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</si>
  <si>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</si>
  <si>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</si>
  <si>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</si>
  <si>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</si>
  <si>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</si>
  <si>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</si>
  <si>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</si>
  <si>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</si>
  <si>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</si>
  <si>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</si>
  <si>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</si>
  <si>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</si>
  <si>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</si>
  <si>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</si>
  <si>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</si>
  <si>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</si>
  <si>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</si>
  <si>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</si>
  <si>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</si>
  <si>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</si>
  <si>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</si>
  <si>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</si>
  <si>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</si>
  <si>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</si>
  <si>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</si>
  <si>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</si>
  <si>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</si>
  <si>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</si>
  <si>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</si>
  <si>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</si>
  <si>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</si>
  <si>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</si>
  <si>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</si>
  <si>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</si>
  <si>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</si>
  <si>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</si>
  <si>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</si>
  <si>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</si>
  <si>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</si>
  <si>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</si>
  <si>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</si>
  <si>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</si>
  <si>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</si>
  <si>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</si>
  <si>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</si>
  <si>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</si>
  <si>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</si>
  <si>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</si>
  <si>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</si>
  <si>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</si>
  <si>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</si>
  <si>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</si>
  <si>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</si>
  <si>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</si>
  <si>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</si>
  <si>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</si>
  <si>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</si>
  <si>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</si>
  <si>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</si>
  <si>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</si>
  <si>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</si>
  <si>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</si>
  <si>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</si>
  <si>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</si>
  <si>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</si>
  <si>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</si>
  <si>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</si>
  <si>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</si>
  <si>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</si>
  <si>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</si>
  <si>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</si>
  <si>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</si>
  <si>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</si>
  <si>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</si>
  <si>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</si>
  <si>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</si>
  <si>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</si>
  <si>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</si>
  <si>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</si>
  <si>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</si>
  <si>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</si>
  <si>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</si>
  <si>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</si>
  <si>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</si>
  <si>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</si>
  <si>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</si>
  <si>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</si>
  <si>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</si>
  <si>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</si>
  <si>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</si>
  <si>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</si>
  <si>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</si>
  <si>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</si>
  <si>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</si>
  <si>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</si>
  <si>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</si>
  <si>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</si>
  <si>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</si>
  <si>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</si>
  <si>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</si>
  <si>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</si>
  <si>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</si>
  <si>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</si>
  <si>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</si>
  <si>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</si>
  <si>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</si>
  <si>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</si>
  <si>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</si>
  <si>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</si>
  <si>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</si>
  <si>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</si>
  <si>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</si>
  <si>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</si>
  <si>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</si>
  <si>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</si>
  <si>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</si>
  <si>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</si>
  <si>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</si>
  <si>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</si>
  <si>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</si>
  <si>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</si>
  <si>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</si>
  <si>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</si>
  <si>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</si>
  <si>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</si>
  <si>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</si>
  <si>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</si>
  <si>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</si>
  <si>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</si>
  <si>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</si>
  <si>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</si>
  <si>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</si>
  <si>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</si>
  <si>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</si>
  <si>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</si>
  <si>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</si>
  <si>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</si>
  <si>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</si>
  <si>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</si>
  <si>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</si>
  <si>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</si>
  <si>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</si>
  <si>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</si>
  <si>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</si>
  <si>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</si>
  <si>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</si>
  <si>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</si>
  <si>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</si>
  <si>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</si>
  <si>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</si>
  <si>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</si>
  <si>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</si>
  <si>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</si>
  <si>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</si>
  <si>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</si>
  <si>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</si>
  <si>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</si>
  <si>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</si>
  <si>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</si>
  <si>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</si>
  <si>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</si>
  <si>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</si>
  <si>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</si>
  <si>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</si>
  <si>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</si>
  <si>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</si>
  <si>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</si>
  <si>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</si>
  <si>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</si>
  <si>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</si>
  <si>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</si>
  <si>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</si>
  <si>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</si>
  <si>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</si>
  <si>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</si>
  <si>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</si>
  <si>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</si>
  <si>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</si>
  <si>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</si>
  <si>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</si>
  <si>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</si>
  <si>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</si>
  <si>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</si>
  <si>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</si>
  <si>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</si>
  <si>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</si>
  <si>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</si>
  <si>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</si>
  <si>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</si>
  <si>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</si>
  <si>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</si>
  <si>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</si>
  <si>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</si>
  <si>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</si>
  <si>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</si>
  <si>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</si>
  <si>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</si>
  <si>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</si>
  <si>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</si>
  <si>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</si>
  <si>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</si>
  <si>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</si>
  <si>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</si>
  <si>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</si>
  <si>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</si>
  <si>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</si>
  <si>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</si>
  <si>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</si>
  <si>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</si>
  <si>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</si>
  <si>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</si>
  <si>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</si>
  <si>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</si>
  <si>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</si>
  <si>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</si>
  <si>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</si>
  <si>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</si>
  <si>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</si>
  <si>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</si>
  <si>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</si>
  <si>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</si>
  <si>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</si>
  <si>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</si>
  <si>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</si>
  <si>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</si>
  <si>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</si>
  <si>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</si>
  <si>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</si>
  <si>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</si>
  <si>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</si>
  <si>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</si>
  <si>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</si>
  <si>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</si>
  <si>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</si>
  <si>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</si>
  <si>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</si>
  <si>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</si>
  <si>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</si>
  <si>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</si>
  <si>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</si>
  <si>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</si>
  <si>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</si>
  <si>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</si>
  <si>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</si>
  <si>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</si>
  <si>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</si>
  <si>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</si>
  <si>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</si>
  <si>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</si>
  <si>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</si>
  <si>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</si>
  <si>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</si>
  <si>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</si>
  <si>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</si>
  <si>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</si>
  <si>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</si>
  <si>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</si>
  <si>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</si>
  <si>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</si>
  <si>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</si>
  <si>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</si>
  <si>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</si>
  <si>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</si>
  <si>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</si>
  <si>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</si>
  <si>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</si>
  <si>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</si>
  <si>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</si>
  <si>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</si>
  <si>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</si>
  <si>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</si>
  <si>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</si>
  <si>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</si>
  <si>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</si>
  <si>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</si>
  <si>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</si>
  <si>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</si>
  <si>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</si>
  <si>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</si>
  <si>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</si>
  <si>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</si>
  <si>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</si>
  <si>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</si>
  <si>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</si>
  <si>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</si>
  <si>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</si>
  <si>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</si>
  <si>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</si>
  <si>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</si>
  <si>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</si>
  <si>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</si>
  <si>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</si>
  <si>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</si>
  <si>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</si>
  <si>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</si>
  <si>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</si>
  <si>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</si>
  <si>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</si>
  <si>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</si>
  <si>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</si>
  <si>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</si>
  <si>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</si>
  <si>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</si>
  <si>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</si>
  <si>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</si>
  <si>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</si>
  <si>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</si>
  <si>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</si>
  <si>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</si>
  <si>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</si>
  <si>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</si>
  <si>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</si>
  <si>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</si>
  <si>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</si>
  <si>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</si>
  <si>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</si>
  <si>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</si>
  <si>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</si>
  <si>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</si>
  <si>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</si>
  <si>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</si>
  <si>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</si>
  <si>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</si>
  <si>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</si>
  <si>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</si>
  <si>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</si>
  <si>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</si>
  <si>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</si>
  <si>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</si>
  <si>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</si>
  <si>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</si>
  <si>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</si>
  <si>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</si>
  <si>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</si>
  <si>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</si>
  <si>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</si>
  <si>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</si>
  <si>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</si>
  <si>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</si>
  <si>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</si>
  <si>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</si>
  <si>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</si>
  <si>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</si>
  <si>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</si>
  <si>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</si>
  <si>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</si>
  <si>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</si>
  <si>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</si>
  <si>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</si>
  <si>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</si>
  <si>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</si>
  <si>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</si>
  <si>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</si>
  <si>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</si>
  <si>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</si>
  <si>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</si>
  <si>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</si>
  <si>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</si>
  <si>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</si>
  <si>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</si>
  <si>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</si>
  <si>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</si>
  <si>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</si>
  <si>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</si>
  <si>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</si>
  <si>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</si>
  <si>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</si>
  <si>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</si>
  <si>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</si>
  <si>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</si>
  <si>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</si>
  <si>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</si>
  <si>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</si>
  <si>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</si>
  <si>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</si>
  <si>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</si>
  <si>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</si>
  <si>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</si>
  <si>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</si>
  <si>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</si>
  <si>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</si>
  <si>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</si>
  <si>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</si>
  <si>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</si>
  <si>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</si>
  <si>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</si>
  <si>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</si>
  <si>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</si>
  <si>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</si>
  <si>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</si>
  <si>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</si>
  <si>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</si>
  <si>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</si>
  <si>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</si>
  <si>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</si>
  <si>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</si>
  <si>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</si>
  <si>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</si>
  <si>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</si>
  <si>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</si>
  <si>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</si>
  <si>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</si>
  <si>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</si>
  <si>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</si>
  <si>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</si>
  <si>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</si>
  <si>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</si>
  <si>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</si>
  <si>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</si>
  <si>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</si>
  <si>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</si>
  <si>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</si>
  <si>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</si>
  <si>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</si>
  <si>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</si>
  <si>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</si>
  <si>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</si>
  <si>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</si>
  <si>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</si>
  <si>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</si>
  <si>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</si>
  <si>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</si>
  <si>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</si>
  <si>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</si>
  <si>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</si>
  <si>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</si>
  <si>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</si>
  <si>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</si>
  <si>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</si>
  <si>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</si>
  <si>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</si>
  <si>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</si>
  <si>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</si>
  <si>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</si>
  <si>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</si>
  <si>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</si>
  <si>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</si>
  <si>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</si>
  <si>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</si>
  <si>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</si>
  <si>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</si>
  <si>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</si>
  <si>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</si>
  <si>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</si>
  <si>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</si>
  <si>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</si>
  <si>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</si>
  <si>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</si>
  <si>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</si>
  <si>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</si>
  <si>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</si>
  <si>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</si>
  <si>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</si>
  <si>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</si>
  <si>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</si>
  <si>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</si>
  <si>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</si>
  <si>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</si>
  <si>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</si>
  <si>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</si>
  <si>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</si>
  <si>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</si>
  <si>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</si>
  <si>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</si>
  <si>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</si>
  <si>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</si>
  <si>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</si>
  <si>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</si>
  <si>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</si>
  <si>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</si>
  <si>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</si>
  <si>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</si>
  <si>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</si>
  <si>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</si>
  <si>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</si>
  <si>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</si>
  <si>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</si>
  <si>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</si>
  <si>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</si>
  <si>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</si>
  <si>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</si>
  <si>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</si>
  <si>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</si>
  <si>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</si>
  <si>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</si>
  <si>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</si>
  <si>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</si>
  <si>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</si>
  <si>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</si>
  <si>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</si>
  <si>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</si>
  <si>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</si>
  <si>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</si>
  <si>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</si>
  <si>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</si>
  <si>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</si>
  <si>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</si>
  <si>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</si>
  <si>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</si>
  <si>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</si>
  <si>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</si>
  <si>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</si>
  <si>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</si>
  <si>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</si>
  <si>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</si>
  <si>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</si>
  <si>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</si>
  <si>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</si>
  <si>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</si>
  <si>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</si>
  <si>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</si>
  <si>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</si>
  <si>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</si>
  <si>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</si>
  <si>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</si>
  <si>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</si>
  <si>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</si>
  <si>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</si>
  <si>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</si>
  <si>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</si>
  <si>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</si>
  <si>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</si>
  <si>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</si>
  <si>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</si>
  <si>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</si>
  <si>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</si>
  <si>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</si>
  <si>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</si>
  <si>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</si>
  <si>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</si>
  <si>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</si>
  <si>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</si>
  <si>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</si>
  <si>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</si>
  <si>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</si>
  <si>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</si>
  <si>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</si>
  <si>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</si>
  <si>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</si>
  <si>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</si>
  <si>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</si>
  <si>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</si>
  <si>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</si>
  <si>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</si>
  <si>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</si>
  <si>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</si>
  <si>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</si>
  <si>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</si>
  <si>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</si>
  <si>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</si>
  <si>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</si>
  <si>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</si>
  <si>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</si>
  <si>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</si>
  <si>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</si>
  <si>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</si>
  <si>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</si>
  <si>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</si>
  <si>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</si>
  <si>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</si>
  <si>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</si>
  <si>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</si>
  <si>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</si>
  <si>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</si>
  <si>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</si>
  <si>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</si>
  <si>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</si>
  <si>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</si>
  <si>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</si>
  <si>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</si>
  <si>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</si>
  <si>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</si>
  <si>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</si>
  <si>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</si>
  <si>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</si>
  <si>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</si>
  <si>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</si>
  <si>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</si>
  <si>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</si>
  <si>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</si>
  <si>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</si>
  <si>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6"/>
  </si>
  <si>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</si>
  <si>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</si>
  <si>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</si>
  <si>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</si>
  <si>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</si>
  <si>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</si>
  <si>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</si>
  <si>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</si>
  <si>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</si>
  <si>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</si>
  <si>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</si>
  <si>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</si>
  <si>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</si>
  <si>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</si>
  <si>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</si>
  <si>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</si>
  <si>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</si>
  <si>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</si>
  <si>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</si>
  <si>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</si>
  <si>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</si>
  <si>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</si>
  <si>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</si>
  <si>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</si>
  <si>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</si>
  <si>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</si>
  <si>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</si>
  <si>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</si>
  <si>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</si>
  <si>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</si>
  <si>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</si>
  <si>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</si>
  <si>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</si>
  <si>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</si>
  <si>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</si>
  <si>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6"/>
  </si>
  <si>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</si>
  <si>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</si>
  <si>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</si>
  <si>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</si>
  <si>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</si>
  <si>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</si>
  <si>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</si>
  <si>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</si>
  <si>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</si>
  <si>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</si>
  <si>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</si>
  <si>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</si>
  <si>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</si>
  <si>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</si>
  <si>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</si>
  <si>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</si>
  <si>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</si>
  <si>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</si>
  <si>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</si>
  <si>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</si>
  <si>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</si>
  <si>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</si>
  <si>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</si>
  <si>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</si>
  <si>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</si>
  <si>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</si>
  <si>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</si>
  <si>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</si>
  <si>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</si>
  <si>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</si>
  <si>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</si>
  <si>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</si>
  <si>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</si>
  <si>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</si>
  <si>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</si>
  <si>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</si>
  <si>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</si>
  <si>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</si>
  <si>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</si>
  <si>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</si>
  <si>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</si>
  <si>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</si>
  <si>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</si>
  <si>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</si>
  <si>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</si>
  <si>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</si>
  <si>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</si>
  <si>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</si>
  <si>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</si>
  <si>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</si>
  <si>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</si>
  <si>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</si>
  <si>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</si>
  <si>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</si>
  <si>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</si>
  <si>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</si>
  <si>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</si>
  <si>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</si>
  <si>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</si>
  <si>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</si>
  <si>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</si>
  <si>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</si>
  <si>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</si>
  <si>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</si>
  <si>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</si>
  <si>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</si>
  <si>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</si>
  <si>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</si>
  <si>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</si>
  <si>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</si>
  <si>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</si>
  <si>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</si>
  <si>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</si>
  <si>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</si>
  <si>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</si>
  <si>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</si>
  <si>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</si>
  <si>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</si>
  <si>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</si>
  <si>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</si>
  <si>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</si>
  <si>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</si>
  <si>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</si>
  <si>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</si>
  <si>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</si>
  <si>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</si>
  <si>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</si>
  <si>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</si>
  <si>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</si>
  <si>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</si>
  <si>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</si>
  <si>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</si>
  <si>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</si>
  <si>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</si>
  <si>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</si>
  <si>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</si>
  <si>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</si>
  <si>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</si>
  <si>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</si>
  <si>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</si>
  <si>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</si>
  <si>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</si>
  <si>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</si>
  <si>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</si>
  <si>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</si>
  <si>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</si>
  <si>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</si>
  <si>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</si>
  <si>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</si>
  <si>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</si>
  <si>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</si>
  <si>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</si>
  <si>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</si>
  <si>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</si>
  <si>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</si>
  <si>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</si>
  <si>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</si>
  <si>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</si>
  <si>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</si>
  <si>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</si>
  <si>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</si>
  <si>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</si>
  <si>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</si>
  <si>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</si>
  <si>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</si>
  <si>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</si>
  <si>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</si>
  <si>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</si>
  <si>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</si>
  <si>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</si>
  <si>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</si>
  <si>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</si>
  <si>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</si>
  <si>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</si>
  <si>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</si>
  <si>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</si>
  <si>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</si>
  <si>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</si>
  <si>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</si>
  <si>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</si>
  <si>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</si>
  <si>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</si>
  <si>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</si>
  <si>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</si>
  <si>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</si>
  <si>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</si>
  <si>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</si>
  <si>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</si>
  <si>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</si>
  <si>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</si>
  <si>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</si>
  <si>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</si>
  <si>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</si>
  <si>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</si>
  <si>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</si>
  <si>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</si>
  <si>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</si>
  <si>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</si>
  <si>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</si>
  <si>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</si>
  <si>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</si>
  <si>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</si>
  <si>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</si>
  <si>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</si>
  <si>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</si>
  <si>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</si>
  <si>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</si>
  <si>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</si>
  <si>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</si>
  <si>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</si>
  <si>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</si>
  <si>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</si>
  <si>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</si>
  <si>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</si>
  <si>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</si>
  <si>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</si>
  <si>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</si>
  <si>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</si>
  <si>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</si>
  <si>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</si>
  <si>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</si>
  <si>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</si>
  <si>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</si>
  <si>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</si>
  <si>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</si>
  <si>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</si>
  <si>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</si>
  <si>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</si>
  <si>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</si>
  <si>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</si>
  <si>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</si>
  <si>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</si>
  <si>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</si>
  <si>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</si>
  <si>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</si>
  <si>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</si>
  <si>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</si>
  <si>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</si>
  <si>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</si>
  <si>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</si>
  <si>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</si>
  <si>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</si>
  <si>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</si>
  <si>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</si>
  <si>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</si>
  <si>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</si>
  <si>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</si>
  <si>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</si>
  <si>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</si>
  <si>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</si>
  <si>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</si>
  <si>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</si>
  <si>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</si>
  <si>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</si>
  <si>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</si>
  <si>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</si>
  <si>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</si>
  <si>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</si>
  <si>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</si>
  <si>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</si>
  <si>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</si>
  <si>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</si>
  <si>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</si>
  <si>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</si>
  <si>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</si>
  <si>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</si>
  <si>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</si>
  <si>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</si>
  <si>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</si>
  <si>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</si>
  <si>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</si>
  <si>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</si>
  <si>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</si>
  <si>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</si>
  <si>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</si>
  <si>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</si>
  <si>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</si>
  <si>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</si>
  <si>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</si>
  <si>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</si>
  <si>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</si>
  <si>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</si>
  <si>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</si>
  <si>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</si>
  <si>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</si>
  <si>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</si>
  <si>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</si>
  <si>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</si>
  <si>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</si>
  <si>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</si>
  <si>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</si>
  <si>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</si>
  <si>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</si>
  <si>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</si>
  <si>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</si>
  <si>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</si>
  <si>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</si>
  <si>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</si>
  <si>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</si>
  <si>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</si>
  <si>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</si>
  <si>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</si>
  <si>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</si>
  <si>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</si>
  <si>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</si>
  <si>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</si>
  <si>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</si>
  <si>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</si>
  <si>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</si>
  <si>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</si>
  <si>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</si>
  <si>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</si>
  <si>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</si>
  <si>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</si>
  <si>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</si>
  <si>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</si>
  <si>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</si>
  <si>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</si>
  <si>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</si>
  <si>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</si>
  <si>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</si>
  <si>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</si>
  <si>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</si>
  <si>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</si>
  <si>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</si>
  <si>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</si>
  <si>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</si>
  <si>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</si>
  <si>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</si>
  <si>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</si>
  <si>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</si>
  <si>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</si>
  <si>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6"/>
  </si>
  <si>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</si>
  <si>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</si>
  <si>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</si>
  <si>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</si>
  <si>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</si>
  <si>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</si>
  <si>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</si>
  <si>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</si>
  <si>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</si>
  <si>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</si>
  <si>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</si>
  <si>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</si>
  <si>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</si>
  <si>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</si>
  <si>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</si>
  <si>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</si>
  <si>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</si>
  <si>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</si>
  <si>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</si>
  <si>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</si>
  <si>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</si>
  <si>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</si>
  <si>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</si>
  <si>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</si>
  <si>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</si>
  <si>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</si>
  <si>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</si>
  <si>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</si>
  <si>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</si>
  <si>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</si>
  <si>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</si>
  <si>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</si>
  <si>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</si>
  <si>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</si>
  <si>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</si>
  <si>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</si>
  <si>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</si>
  <si>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</si>
  <si>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</si>
  <si>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</si>
  <si>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</si>
  <si>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</si>
  <si>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</si>
  <si>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</si>
  <si>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</si>
  <si>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</si>
  <si>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</si>
  <si>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</si>
  <si>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</si>
  <si>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</si>
  <si>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</si>
  <si>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</si>
  <si>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</si>
  <si>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</si>
  <si>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</si>
  <si>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</si>
  <si>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</si>
  <si>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</si>
  <si>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</si>
  <si>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</si>
  <si>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</si>
  <si>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</si>
  <si>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</si>
  <si>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6"/>
  </si>
  <si>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</si>
  <si>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</si>
  <si>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</si>
  <si>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</si>
  <si>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</si>
  <si>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</si>
  <si>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</si>
  <si>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</si>
  <si>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</si>
  <si>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</si>
  <si>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</si>
  <si>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</si>
  <si>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</si>
  <si>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</si>
  <si>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</si>
  <si>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</si>
  <si>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</si>
  <si>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</si>
  <si>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</si>
  <si>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</si>
  <si>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</si>
  <si>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</si>
  <si>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</si>
  <si>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</si>
  <si>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</si>
  <si>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</si>
  <si>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</si>
  <si>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</si>
  <si>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</si>
  <si>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</si>
  <si>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</si>
  <si>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</si>
  <si>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</si>
  <si>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</si>
  <si>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</si>
  <si>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</si>
  <si>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</si>
  <si>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</si>
  <si>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</si>
  <si>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</si>
  <si>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</si>
  <si>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</si>
  <si>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</si>
  <si>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</si>
  <si>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</si>
  <si>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</si>
  <si>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</si>
  <si>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</si>
  <si>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</si>
  <si>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</si>
  <si>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</si>
  <si>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</si>
  <si>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</si>
  <si>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</si>
  <si>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</si>
  <si>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</si>
  <si>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</si>
  <si>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</si>
  <si>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</si>
  <si>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</si>
  <si>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</si>
  <si>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</si>
  <si>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</si>
  <si>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</si>
  <si>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</si>
  <si>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</si>
  <si>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</si>
  <si>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</si>
  <si>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</si>
  <si>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</si>
  <si>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</si>
  <si>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</si>
  <si>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</si>
  <si>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</si>
  <si>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</si>
  <si>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</si>
  <si>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</si>
  <si>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</si>
  <si>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</si>
  <si>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</si>
  <si>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</si>
  <si>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</si>
  <si>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</si>
  <si>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</si>
  <si>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</si>
  <si>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</si>
  <si>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</si>
  <si>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</si>
  <si>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</si>
  <si>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</si>
  <si>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</si>
  <si>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</si>
  <si>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</si>
  <si>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</si>
  <si>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</si>
  <si>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</si>
  <si>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</si>
  <si>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</si>
  <si>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</si>
  <si>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</si>
  <si>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</si>
  <si>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</si>
  <si>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</si>
  <si>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</si>
  <si>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</si>
  <si>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</si>
  <si>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</si>
  <si>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</si>
  <si>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</si>
  <si>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</si>
  <si>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</si>
  <si>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</si>
  <si>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</si>
  <si>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</si>
  <si>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</si>
  <si>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</si>
  <si>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</si>
  <si>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</si>
  <si>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</si>
  <si>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</si>
  <si>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</si>
  <si>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</si>
  <si>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</si>
  <si>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</si>
  <si>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</si>
  <si>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</si>
  <si>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</si>
  <si>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</si>
  <si>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</si>
  <si>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</si>
  <si>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</si>
  <si>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</si>
  <si>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</si>
  <si>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</si>
  <si>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</si>
  <si>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</si>
  <si>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</si>
  <si>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</si>
  <si>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</si>
  <si>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</si>
  <si>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</si>
  <si>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</si>
  <si>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</si>
  <si>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</si>
  <si>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</si>
  <si>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</si>
  <si>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</si>
  <si>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</si>
  <si>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</si>
  <si>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</si>
  <si>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</si>
  <si>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</si>
  <si>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</si>
  <si>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</si>
  <si>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</si>
  <si>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</si>
  <si>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</si>
  <si>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</si>
  <si>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</si>
  <si>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</si>
  <si>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</si>
  <si>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</si>
  <si>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</si>
  <si>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</si>
  <si>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</si>
  <si>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</si>
  <si>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</si>
  <si>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</si>
  <si>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</si>
  <si>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</si>
  <si>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</si>
  <si>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</si>
  <si>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</si>
  <si>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</si>
  <si>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</si>
  <si>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</si>
  <si>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</si>
  <si>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</si>
  <si>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</si>
  <si>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</si>
  <si>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</si>
  <si>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</si>
  <si>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</si>
  <si>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</si>
  <si>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</si>
  <si>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</si>
  <si>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</si>
  <si>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</si>
  <si>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</si>
  <si>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</si>
  <si>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</si>
  <si>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</si>
  <si>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</si>
  <si>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</si>
  <si>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</si>
  <si>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</si>
  <si>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</si>
  <si>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</si>
  <si>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</si>
  <si>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</si>
  <si>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</si>
  <si>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</si>
  <si>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</si>
  <si>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</si>
  <si>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</si>
  <si>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</si>
  <si>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</si>
  <si>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</si>
  <si>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</si>
  <si>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</si>
  <si>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</si>
  <si>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</si>
  <si>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</si>
  <si>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</si>
  <si>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</si>
  <si>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</si>
  <si>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</si>
  <si>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</si>
  <si>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</si>
  <si>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</si>
  <si>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</si>
  <si>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</si>
  <si>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</si>
  <si>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</si>
  <si>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</si>
  <si>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</si>
  <si>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</si>
  <si>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</si>
  <si>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</si>
  <si>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</si>
  <si>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</si>
  <si>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</si>
  <si>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</si>
  <si>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</si>
  <si>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</si>
  <si>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</si>
  <si>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</si>
  <si>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</si>
  <si>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</si>
  <si>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</si>
  <si>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</si>
  <si>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</si>
  <si>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</si>
  <si>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</si>
  <si>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</si>
  <si>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</si>
  <si>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</si>
  <si>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</si>
  <si>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</si>
  <si>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</si>
  <si>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</si>
  <si>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</si>
  <si>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</si>
  <si>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</si>
  <si>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</si>
  <si>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</si>
  <si>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</si>
  <si>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</si>
  <si>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</si>
  <si>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</si>
  <si>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</si>
  <si>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</si>
  <si>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</si>
  <si>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</si>
  <si>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</si>
  <si>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</si>
  <si>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</si>
  <si>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</si>
  <si>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</si>
  <si>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</si>
  <si>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</si>
  <si>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</si>
  <si>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</si>
  <si>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</si>
  <si>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</si>
  <si>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</si>
  <si>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</si>
  <si>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</si>
  <si>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</si>
  <si>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</si>
  <si>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</si>
  <si>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</si>
  <si>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</si>
  <si>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</si>
  <si>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</si>
  <si>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</si>
  <si>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</si>
  <si>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</si>
  <si>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</si>
  <si>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</si>
  <si>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</si>
  <si>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</si>
  <si>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</si>
  <si>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</si>
  <si>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</si>
  <si>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</si>
  <si>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</si>
  <si>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</si>
  <si>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</si>
  <si>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</si>
  <si>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</si>
  <si>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</si>
  <si>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</si>
  <si>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</si>
  <si>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</si>
  <si>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</si>
  <si>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</si>
  <si>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</si>
  <si>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</si>
  <si>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</si>
  <si>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</si>
  <si>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</si>
  <si>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</si>
  <si>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</si>
  <si>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</si>
  <si>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</si>
  <si>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</si>
  <si>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</si>
  <si>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</si>
  <si>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</si>
  <si>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</si>
  <si>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</si>
  <si>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</si>
  <si>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</si>
  <si>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</si>
  <si>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</si>
  <si>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</si>
  <si>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</si>
  <si>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</si>
  <si>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</si>
  <si>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</si>
  <si>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</si>
  <si>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</si>
  <si>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</si>
  <si>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</si>
  <si>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</si>
  <si>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</si>
  <si>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</si>
  <si>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</si>
  <si>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</si>
  <si>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</si>
  <si>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</si>
  <si>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</si>
  <si>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</si>
  <si>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</si>
  <si>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</si>
  <si>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</si>
  <si>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</si>
  <si>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</si>
  <si>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</si>
  <si>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</si>
  <si>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</si>
  <si>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</si>
  <si>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</si>
  <si>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</si>
  <si>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</si>
  <si>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</si>
  <si>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</si>
  <si>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</si>
  <si>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</si>
  <si>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</si>
  <si>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</si>
  <si>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</si>
  <si>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</si>
  <si>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</si>
  <si>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</si>
  <si>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</si>
  <si>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</si>
  <si>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</si>
  <si>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</si>
  <si>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</si>
  <si>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</si>
  <si>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</si>
  <si>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</si>
  <si>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</si>
  <si>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</si>
  <si>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</si>
  <si>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</si>
  <si>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</si>
  <si>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</si>
  <si>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</si>
  <si>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</si>
  <si>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</si>
  <si>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</si>
  <si>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</si>
  <si>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</si>
  <si>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</si>
  <si>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</si>
  <si>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</si>
  <si>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</si>
  <si>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</si>
  <si>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</si>
  <si>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</si>
  <si>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</si>
  <si>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</si>
  <si>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</si>
  <si>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</si>
  <si>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</si>
  <si>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</si>
  <si>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</si>
  <si>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</si>
  <si>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</si>
  <si>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</si>
  <si>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</si>
  <si>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</si>
  <si>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</si>
  <si>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</si>
  <si>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</si>
  <si>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</si>
  <si>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</si>
  <si>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</si>
  <si>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</si>
  <si>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</si>
  <si>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</si>
  <si>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</si>
  <si>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</si>
  <si>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</si>
  <si>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</si>
  <si>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</si>
  <si>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</si>
  <si>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</si>
  <si>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</si>
  <si>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</si>
  <si>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</si>
  <si>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</si>
  <si>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</si>
  <si>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</si>
  <si>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</si>
  <si>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</si>
  <si>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</si>
  <si>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</si>
  <si>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</si>
  <si>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</si>
  <si>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</si>
  <si>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</si>
  <si>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</si>
  <si>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</si>
  <si>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</si>
  <si>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</si>
  <si>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</si>
  <si>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</si>
  <si>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</si>
  <si>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</si>
  <si>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</si>
  <si>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</si>
  <si>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</si>
  <si>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</si>
  <si>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</si>
  <si>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</si>
  <si>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</si>
  <si>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</si>
  <si>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</si>
  <si>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</si>
  <si>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</si>
  <si>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</si>
  <si>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</si>
  <si>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</si>
  <si>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</si>
  <si>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</si>
  <si>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</si>
  <si>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</si>
  <si>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</si>
  <si>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</si>
  <si>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</si>
  <si>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</si>
  <si>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</si>
  <si>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</si>
  <si>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</si>
  <si>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</si>
  <si>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</si>
  <si>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</si>
  <si>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</si>
  <si>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</si>
  <si>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</si>
  <si>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</si>
  <si>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</si>
  <si>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</si>
  <si>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</si>
  <si>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</si>
  <si>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</si>
  <si>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</si>
  <si>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</si>
  <si>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</si>
  <si>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</si>
  <si>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</si>
  <si>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</si>
  <si>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</si>
  <si>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</si>
  <si>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</si>
  <si>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</si>
  <si>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</si>
  <si>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</si>
  <si>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</si>
  <si>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</si>
  <si>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</si>
  <si>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</si>
  <si>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</si>
  <si>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</si>
  <si>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</si>
  <si>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</si>
  <si>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</si>
  <si>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</si>
  <si>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</si>
  <si>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</si>
  <si>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</si>
  <si>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</si>
  <si>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</si>
  <si>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</si>
  <si>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</si>
  <si>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</si>
  <si>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</si>
  <si>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</si>
  <si>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</si>
  <si>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</si>
  <si>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</si>
  <si>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</si>
  <si>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</si>
  <si>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</si>
  <si>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</si>
  <si>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</si>
  <si>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</si>
  <si>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</si>
  <si>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</si>
  <si>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</si>
  <si>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</si>
  <si>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</si>
  <si>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</si>
  <si>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</si>
  <si>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</si>
  <si>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</si>
  <si>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</si>
  <si>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</si>
  <si>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</si>
  <si>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</si>
  <si>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</si>
  <si>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</si>
  <si>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</si>
  <si>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</si>
  <si>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</si>
  <si>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</si>
  <si>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</si>
  <si>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</si>
  <si>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</si>
  <si>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</si>
  <si>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</si>
  <si>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</si>
  <si>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</si>
  <si>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</si>
  <si>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</si>
  <si>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</si>
  <si>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</si>
  <si>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</si>
  <si>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</si>
  <si>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</si>
  <si>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</si>
  <si>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</si>
  <si>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</si>
  <si>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</si>
  <si>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</si>
  <si>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</si>
  <si>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</si>
  <si>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</si>
  <si>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</si>
  <si>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</si>
  <si>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</si>
  <si>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</si>
  <si>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</si>
  <si>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</si>
  <si>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</si>
  <si>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</si>
  <si>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</si>
  <si>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</si>
  <si>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</si>
  <si>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</si>
  <si>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</si>
  <si>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</si>
  <si>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</si>
  <si>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</si>
  <si>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</si>
  <si>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</si>
  <si>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</si>
  <si>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</si>
  <si>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</si>
  <si>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</si>
  <si>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6"/>
  </si>
  <si>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</si>
  <si>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</si>
  <si>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</si>
  <si>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</si>
  <si>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</si>
  <si>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</si>
  <si>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</si>
  <si>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</si>
  <si>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</si>
  <si>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</si>
  <si>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</si>
  <si>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</si>
  <si>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</si>
  <si>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</si>
  <si>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</si>
  <si>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</si>
  <si>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</si>
  <si>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</si>
  <si>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</si>
  <si>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</si>
  <si>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</si>
  <si>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</si>
  <si>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</si>
  <si>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</si>
  <si>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</si>
  <si>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</si>
  <si>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</si>
  <si>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</si>
  <si>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</si>
  <si>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</si>
  <si>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</si>
  <si>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</si>
  <si>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</si>
  <si>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</si>
  <si>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</si>
  <si>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</si>
  <si>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</si>
  <si>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</si>
  <si>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</si>
  <si>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</si>
  <si>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</si>
  <si>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</si>
  <si>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</si>
  <si>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</si>
  <si>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</si>
  <si>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</si>
  <si>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</si>
  <si>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</si>
  <si>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</si>
  <si>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</si>
  <si>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</si>
  <si>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</si>
  <si>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</si>
  <si>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</si>
  <si>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</si>
  <si>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</si>
  <si>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</si>
  <si>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</si>
  <si>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</si>
  <si>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</si>
  <si>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</si>
  <si>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</si>
  <si>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</si>
  <si>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</si>
  <si>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</si>
  <si>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</si>
  <si>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</si>
  <si>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</si>
  <si>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</si>
  <si>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</si>
  <si>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</si>
  <si>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</si>
  <si>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</si>
  <si>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</si>
  <si>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</si>
  <si>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</si>
  <si>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</si>
  <si>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</si>
  <si>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</si>
  <si>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</si>
  <si>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</si>
  <si>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</si>
  <si>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</si>
  <si>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</si>
  <si>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</si>
  <si>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</si>
  <si>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</si>
  <si>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</si>
  <si>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</si>
  <si>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</si>
  <si>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</si>
  <si>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</si>
  <si>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</si>
  <si>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</si>
  <si>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</si>
  <si>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</si>
  <si>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</si>
  <si>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</si>
  <si>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</si>
  <si>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</si>
  <si>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</si>
  <si>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</si>
  <si>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</si>
  <si>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</si>
  <si>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</si>
  <si>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</si>
  <si>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</si>
  <si>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</si>
  <si>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</si>
  <si>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</si>
  <si>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</si>
  <si>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</si>
  <si>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</si>
  <si>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</si>
  <si>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</si>
  <si>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</si>
  <si>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</si>
  <si>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</si>
  <si>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</si>
  <si>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</si>
  <si>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</si>
  <si>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</si>
  <si>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</si>
  <si>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</si>
  <si>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</si>
  <si>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</si>
  <si>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</si>
  <si>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</si>
  <si>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</si>
  <si>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</si>
  <si>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</si>
  <si>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</si>
  <si>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</si>
  <si>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</si>
  <si>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</si>
  <si>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</si>
  <si>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</si>
  <si>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</si>
  <si>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</si>
  <si>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</si>
  <si>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</si>
  <si>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</si>
  <si>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</si>
  <si>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</si>
  <si>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</si>
  <si>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</si>
  <si>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</si>
  <si>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</si>
  <si>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</si>
  <si>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</si>
  <si>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</si>
  <si>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</si>
  <si>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</si>
  <si>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</si>
  <si>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</si>
  <si>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</si>
  <si>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</si>
  <si>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</si>
  <si>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</si>
  <si>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</si>
  <si>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</si>
  <si>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</si>
  <si>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</si>
  <si>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</si>
  <si>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</si>
  <si>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</si>
  <si>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</si>
  <si>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</si>
  <si>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</si>
  <si>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</si>
  <si>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</si>
  <si>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</si>
  <si>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</si>
  <si>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</si>
  <si>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</si>
  <si>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</si>
  <si>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</si>
  <si>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</si>
  <si>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</si>
  <si>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</si>
  <si>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</si>
  <si>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</si>
  <si>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</si>
  <si>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</si>
  <si>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</si>
  <si>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</si>
  <si>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</si>
  <si>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</si>
  <si>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</si>
  <si>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</si>
  <si>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</si>
  <si>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</si>
  <si>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</si>
  <si>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</si>
  <si>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</si>
  <si>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</si>
  <si>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</si>
  <si>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</si>
  <si>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</si>
  <si>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</si>
  <si>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</si>
  <si>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</si>
  <si>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</si>
  <si>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</si>
  <si>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</si>
  <si>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</si>
  <si>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</si>
  <si>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</si>
  <si>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</si>
  <si>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</si>
  <si>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</si>
  <si>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</si>
  <si>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</si>
  <si>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</si>
  <si>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</si>
  <si>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</si>
  <si>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</si>
  <si>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</si>
  <si>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</si>
  <si>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</si>
  <si>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</si>
  <si>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</si>
  <si>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</si>
  <si>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</si>
  <si>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</si>
  <si>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</si>
  <si>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</si>
  <si>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</si>
  <si>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</si>
  <si>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</si>
  <si>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</si>
  <si>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</si>
  <si>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</si>
  <si>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</si>
  <si>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</si>
  <si>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</si>
  <si>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</si>
  <si>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</si>
  <si>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</si>
  <si>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</si>
  <si>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</si>
  <si>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</si>
  <si>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</si>
  <si>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</si>
  <si>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</si>
  <si>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</si>
  <si>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</si>
  <si>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</si>
  <si>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</si>
  <si>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</si>
  <si>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</si>
  <si>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</si>
  <si>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</si>
  <si>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</si>
  <si>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</si>
  <si>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</si>
  <si>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</si>
  <si>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</si>
  <si>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</si>
  <si>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</si>
  <si>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</si>
  <si>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</si>
  <si>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</si>
  <si>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</si>
  <si>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</si>
  <si>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</si>
  <si>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</si>
  <si>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</si>
  <si>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</si>
  <si>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</si>
  <si>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</si>
  <si>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</si>
  <si>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</si>
  <si>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</si>
  <si>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</si>
  <si>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</si>
  <si>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</si>
  <si>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</si>
  <si>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</si>
  <si>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</si>
  <si>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</si>
  <si>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</si>
  <si>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</si>
  <si>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</si>
  <si>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</si>
  <si>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</si>
  <si>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</si>
  <si>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</si>
  <si>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</si>
  <si>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</si>
  <si>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</si>
  <si>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</si>
  <si>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</si>
  <si>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</si>
  <si>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</si>
  <si>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</si>
  <si>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</si>
  <si>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</si>
  <si>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</si>
  <si>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</si>
  <si>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</si>
  <si>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</si>
  <si>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</si>
  <si>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</si>
  <si>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</si>
  <si>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</si>
  <si>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</si>
  <si>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</si>
  <si>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</si>
  <si>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</si>
  <si>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</si>
  <si>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</si>
  <si>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</si>
  <si>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</si>
  <si>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</si>
  <si>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</si>
  <si>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</si>
  <si>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</si>
  <si>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</si>
  <si>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</si>
  <si>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</si>
  <si>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</si>
  <si>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</si>
  <si>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</si>
  <si>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</si>
  <si>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</si>
  <si>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</si>
  <si>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</si>
  <si>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</si>
  <si>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</si>
  <si>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</si>
  <si>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</si>
  <si>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</si>
  <si>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6"/>
  </si>
  <si>
    <t>那珂川市</t>
    <rPh sb="0" eb="3">
      <t>ナカガワ</t>
    </rPh>
    <rPh sb="3" eb="4">
      <t>シ</t>
    </rPh>
    <phoneticPr fontId="26"/>
  </si>
  <si>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</si>
  <si>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</si>
  <si>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</si>
  <si>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</si>
  <si>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</si>
  <si>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</si>
  <si>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</si>
  <si>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</si>
  <si>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</si>
  <si>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</si>
  <si>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</si>
  <si>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</si>
  <si>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</si>
  <si>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</si>
  <si>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</si>
  <si>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</si>
  <si>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</si>
  <si>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</si>
  <si>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</si>
  <si>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</si>
  <si>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</si>
  <si>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</si>
  <si>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</si>
  <si>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</si>
  <si>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</si>
  <si>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</si>
  <si>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</si>
  <si>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</si>
  <si>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</si>
  <si>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</si>
  <si>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</si>
  <si>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</si>
  <si>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</si>
  <si>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</si>
  <si>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</si>
  <si>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</si>
  <si>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</si>
  <si>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</si>
  <si>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</si>
  <si>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</si>
  <si>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</si>
  <si>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</si>
  <si>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</si>
  <si>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</si>
  <si>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</si>
  <si>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</si>
  <si>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</si>
  <si>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</si>
  <si>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</si>
  <si>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</si>
  <si>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</si>
  <si>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</si>
  <si>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</si>
  <si>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</si>
  <si>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</si>
  <si>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</si>
  <si>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</si>
  <si>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</si>
  <si>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</si>
  <si>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</si>
  <si>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</si>
  <si>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</si>
  <si>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</si>
  <si>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</si>
  <si>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</si>
  <si>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</si>
  <si>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</si>
  <si>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</si>
  <si>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</si>
  <si>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</si>
  <si>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</si>
  <si>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</si>
  <si>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</si>
  <si>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</si>
  <si>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</si>
  <si>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</si>
  <si>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</si>
  <si>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</si>
  <si>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</si>
  <si>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</si>
  <si>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</si>
  <si>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</si>
  <si>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</si>
  <si>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</si>
  <si>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</si>
  <si>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</si>
  <si>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</si>
  <si>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</si>
  <si>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</si>
  <si>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</si>
  <si>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</si>
  <si>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</si>
  <si>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</si>
  <si>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</si>
  <si>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</si>
  <si>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</si>
  <si>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</si>
  <si>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</si>
  <si>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</si>
  <si>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</si>
  <si>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</si>
  <si>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</si>
  <si>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</si>
  <si>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</si>
  <si>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</si>
  <si>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</si>
  <si>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</si>
  <si>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</si>
  <si>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</si>
  <si>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</si>
  <si>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</si>
  <si>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</si>
  <si>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</si>
  <si>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</si>
  <si>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</si>
  <si>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</si>
  <si>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</si>
  <si>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</si>
  <si>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</si>
  <si>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</si>
  <si>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</si>
  <si>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</si>
  <si>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</si>
  <si>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</si>
  <si>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</si>
  <si>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</si>
  <si>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</si>
  <si>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</si>
  <si>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</si>
  <si>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</si>
  <si>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</si>
  <si>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</si>
  <si>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</si>
  <si>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</si>
  <si>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</si>
  <si>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</si>
  <si>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</si>
  <si>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</si>
  <si>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</si>
  <si>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</si>
  <si>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</si>
  <si>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</si>
  <si>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</si>
  <si>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</si>
  <si>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</si>
  <si>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</si>
  <si>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</si>
  <si>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</si>
  <si>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</si>
  <si>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</si>
  <si>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</si>
  <si>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</si>
  <si>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</si>
  <si>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</si>
  <si>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</si>
  <si>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</si>
  <si>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</si>
  <si>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</si>
  <si>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</si>
  <si>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</si>
  <si>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</si>
  <si>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</si>
  <si>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</si>
  <si>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</si>
  <si>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</si>
  <si>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</si>
  <si>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</si>
  <si>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</si>
  <si>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</si>
  <si>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</si>
  <si>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</si>
  <si>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</si>
  <si>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</si>
  <si>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</si>
  <si>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</si>
  <si>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</si>
  <si>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</si>
  <si>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</si>
  <si>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</si>
  <si>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</si>
  <si>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</si>
  <si>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</si>
  <si>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</si>
  <si>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</si>
  <si>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</si>
  <si>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</si>
  <si>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</si>
  <si>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</si>
  <si>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</si>
  <si>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</si>
  <si>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</si>
  <si>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</si>
  <si>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</si>
  <si>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</si>
  <si>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</si>
  <si>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</si>
  <si>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</si>
  <si>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</si>
  <si>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</si>
  <si>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</si>
  <si>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</si>
  <si>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</si>
  <si>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</si>
  <si>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</si>
  <si>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</si>
  <si>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</si>
  <si>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</si>
  <si>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</si>
  <si>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</si>
  <si>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</si>
  <si>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</si>
  <si>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</si>
  <si>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</si>
  <si>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</si>
  <si>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</si>
  <si>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</si>
  <si>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</si>
  <si>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</si>
  <si>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</si>
  <si>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</si>
  <si>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</si>
  <si>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</si>
  <si>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</si>
  <si>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</si>
  <si>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</si>
  <si>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</si>
  <si>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</si>
  <si>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</si>
  <si>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</si>
  <si>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</si>
  <si>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</si>
  <si>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</si>
  <si>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</si>
  <si>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</si>
  <si>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</si>
  <si>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</si>
  <si>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</si>
  <si>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</si>
  <si>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</si>
  <si>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</si>
  <si>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</si>
  <si>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</si>
  <si>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</si>
  <si>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</si>
  <si>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</si>
  <si>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</si>
  <si>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</si>
  <si>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</si>
  <si>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</si>
  <si>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</si>
  <si>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</si>
  <si>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</si>
  <si>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</si>
  <si>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28"/>
  </si>
  <si>
    <t>うち変更があった事業数（金額のみ）</t>
    <rPh sb="12" eb="14">
      <t>キンガク</t>
    </rPh>
    <phoneticPr fontId="28"/>
  </si>
  <si>
    <t>うち変更があった事業数（金額以外）</t>
    <rPh sb="12" eb="14">
      <t>キンガク</t>
    </rPh>
    <rPh sb="14" eb="16">
      <t>イガイ</t>
    </rPh>
    <phoneticPr fontId="28"/>
  </si>
  <si>
    <t>うち給付金事業数</t>
    <rPh sb="2" eb="8">
      <t>キュウフキンジギョウスウ</t>
    </rPh>
    <phoneticPr fontId="28"/>
  </si>
  <si>
    <t>分類</t>
    <rPh sb="0" eb="2">
      <t>ブンルイ</t>
    </rPh>
    <phoneticPr fontId="28"/>
  </si>
  <si>
    <t>対象分野</t>
    <rPh sb="0" eb="2">
      <t>タイショウ</t>
    </rPh>
    <rPh sb="2" eb="4">
      <t>ブンヤ</t>
    </rPh>
    <phoneticPr fontId="28"/>
  </si>
  <si>
    <t>管理番号</t>
    <rPh sb="0" eb="2">
      <t>カンリ</t>
    </rPh>
    <rPh sb="2" eb="4">
      <t>バンゴウ</t>
    </rPh>
    <phoneticPr fontId="28"/>
  </si>
  <si>
    <t>対象分野_低</t>
    <rPh sb="0" eb="2">
      <t>タイショウ</t>
    </rPh>
    <rPh sb="2" eb="4">
      <t>ブンヤ</t>
    </rPh>
    <rPh sb="5" eb="6">
      <t>テイ</t>
    </rPh>
    <phoneticPr fontId="28"/>
  </si>
  <si>
    <t>対象分野に関連しない</t>
    <rPh sb="0" eb="2">
      <t>タイショウ</t>
    </rPh>
    <rPh sb="2" eb="4">
      <t>ブンヤ</t>
    </rPh>
    <rPh sb="5" eb="7">
      <t>カンレン</t>
    </rPh>
    <phoneticPr fontId="28"/>
  </si>
  <si>
    <t>特に必要な分野における活用を推奨するもの</t>
    <rPh sb="0" eb="1">
      <t>トク</t>
    </rPh>
    <rPh sb="2" eb="4">
      <t>ヒツヨウ</t>
    </rPh>
    <rPh sb="5" eb="7">
      <t>ブンヤ</t>
    </rPh>
    <rPh sb="11" eb="13">
      <t>カツヨウ</t>
    </rPh>
    <rPh sb="14" eb="16">
      <t>スイショウ</t>
    </rPh>
    <phoneticPr fontId="28"/>
  </si>
  <si>
    <t>保育所・幼稚園・認定こども園等</t>
    <rPh sb="0" eb="2">
      <t>ホイク</t>
    </rPh>
    <rPh sb="2" eb="3">
      <t>ショ</t>
    </rPh>
    <rPh sb="4" eb="7">
      <t>ヨウチエン</t>
    </rPh>
    <rPh sb="8" eb="10">
      <t>ニンテイ</t>
    </rPh>
    <rPh sb="13" eb="14">
      <t>エン</t>
    </rPh>
    <rPh sb="14" eb="15">
      <t>トウ</t>
    </rPh>
    <phoneticPr fontId="28"/>
  </si>
  <si>
    <t>障害福祉サービス事業所・施設等</t>
    <rPh sb="0" eb="2">
      <t>ショウガイ</t>
    </rPh>
    <rPh sb="2" eb="4">
      <t>フクシ</t>
    </rPh>
    <rPh sb="8" eb="11">
      <t>ジギョウショ</t>
    </rPh>
    <rPh sb="12" eb="14">
      <t>シセツ</t>
    </rPh>
    <rPh sb="14" eb="15">
      <t>トウ</t>
    </rPh>
    <phoneticPr fontId="28"/>
  </si>
  <si>
    <t>補装具</t>
    <rPh sb="0" eb="3">
      <t>ホソウグ</t>
    </rPh>
    <phoneticPr fontId="28"/>
  </si>
  <si>
    <t>介護サービス事業所・施設等</t>
    <rPh sb="0" eb="2">
      <t>カイゴ</t>
    </rPh>
    <rPh sb="6" eb="9">
      <t>ジギョウショ</t>
    </rPh>
    <rPh sb="10" eb="12">
      <t>シセツ</t>
    </rPh>
    <rPh sb="12" eb="13">
      <t>トウ</t>
    </rPh>
    <phoneticPr fontId="28"/>
  </si>
  <si>
    <t>医療（食材費関係）</t>
    <rPh sb="0" eb="2">
      <t>イリョウ</t>
    </rPh>
    <rPh sb="3" eb="5">
      <t>ショクザイ</t>
    </rPh>
    <rPh sb="5" eb="6">
      <t>ヒ</t>
    </rPh>
    <rPh sb="6" eb="8">
      <t>カンケイ</t>
    </rPh>
    <phoneticPr fontId="28"/>
  </si>
  <si>
    <t>医療（光熱費関係）</t>
    <rPh sb="0" eb="2">
      <t>イリョウ</t>
    </rPh>
    <rPh sb="3" eb="6">
      <t>コウネツヒ</t>
    </rPh>
    <rPh sb="6" eb="8">
      <t>カンケイ</t>
    </rPh>
    <phoneticPr fontId="28"/>
  </si>
  <si>
    <t>農林水産・食品分野</t>
    <rPh sb="0" eb="2">
      <t>ノウリン</t>
    </rPh>
    <rPh sb="2" eb="4">
      <t>スイサン</t>
    </rPh>
    <rPh sb="5" eb="7">
      <t>ショクヒン</t>
    </rPh>
    <rPh sb="7" eb="9">
      <t>ブンヤ</t>
    </rPh>
    <phoneticPr fontId="28"/>
  </si>
  <si>
    <t>特別高圧</t>
    <rPh sb="0" eb="2">
      <t>トクベツ</t>
    </rPh>
    <rPh sb="2" eb="4">
      <t>コウアツ</t>
    </rPh>
    <phoneticPr fontId="28"/>
  </si>
  <si>
    <t>ＬＰガス</t>
    <phoneticPr fontId="28"/>
  </si>
  <si>
    <t>単に活用の検討を依頼するもの</t>
    <rPh sb="0" eb="1">
      <t>タン</t>
    </rPh>
    <rPh sb="2" eb="4">
      <t>カツヨウ</t>
    </rPh>
    <rPh sb="5" eb="7">
      <t>ケントウ</t>
    </rPh>
    <rPh sb="8" eb="10">
      <t>イライ</t>
    </rPh>
    <phoneticPr fontId="28"/>
  </si>
  <si>
    <t>防犯対策</t>
    <rPh sb="0" eb="2">
      <t>ボウハン</t>
    </rPh>
    <rPh sb="2" eb="4">
      <t>タイサク</t>
    </rPh>
    <phoneticPr fontId="28"/>
  </si>
  <si>
    <t>私立学校</t>
    <rPh sb="0" eb="2">
      <t>シリツ</t>
    </rPh>
    <rPh sb="2" eb="4">
      <t>ガッコウ</t>
    </rPh>
    <phoneticPr fontId="28"/>
  </si>
  <si>
    <t>学用品費・実験資材等</t>
    <rPh sb="0" eb="3">
      <t>ガクヨウヒン</t>
    </rPh>
    <rPh sb="3" eb="4">
      <t>ヒ</t>
    </rPh>
    <rPh sb="5" eb="7">
      <t>ジッケン</t>
    </rPh>
    <rPh sb="7" eb="9">
      <t>シザイ</t>
    </rPh>
    <rPh sb="9" eb="10">
      <t>トウ</t>
    </rPh>
    <phoneticPr fontId="28"/>
  </si>
  <si>
    <t>給食</t>
    <rPh sb="0" eb="2">
      <t>キュウショク</t>
    </rPh>
    <phoneticPr fontId="28"/>
  </si>
  <si>
    <t>婦人保護施設等</t>
    <rPh sb="0" eb="2">
      <t>フジン</t>
    </rPh>
    <rPh sb="2" eb="4">
      <t>ホゴ</t>
    </rPh>
    <rPh sb="4" eb="6">
      <t>シセツ</t>
    </rPh>
    <rPh sb="6" eb="7">
      <t>トウ</t>
    </rPh>
    <phoneticPr fontId="28"/>
  </si>
  <si>
    <t>水道事業者</t>
    <rPh sb="0" eb="2">
      <t>スイドウ</t>
    </rPh>
    <rPh sb="2" eb="4">
      <t>ジギョウ</t>
    </rPh>
    <rPh sb="4" eb="5">
      <t>シャ</t>
    </rPh>
    <phoneticPr fontId="28"/>
  </si>
  <si>
    <t>生活衛生関係営業者</t>
    <rPh sb="0" eb="2">
      <t>セイカツ</t>
    </rPh>
    <rPh sb="2" eb="4">
      <t>エイセイ</t>
    </rPh>
    <rPh sb="4" eb="6">
      <t>カンケイ</t>
    </rPh>
    <rPh sb="6" eb="9">
      <t>エイギョウシャ</t>
    </rPh>
    <phoneticPr fontId="28"/>
  </si>
  <si>
    <t>農業集落排水事業者</t>
    <rPh sb="0" eb="2">
      <t>ノウギョウ</t>
    </rPh>
    <rPh sb="2" eb="4">
      <t>シュウラク</t>
    </rPh>
    <rPh sb="4" eb="6">
      <t>ハイスイ</t>
    </rPh>
    <rPh sb="6" eb="9">
      <t>ジギョウシャ</t>
    </rPh>
    <phoneticPr fontId="28"/>
  </si>
  <si>
    <t>漁業集落排水事業者</t>
    <rPh sb="0" eb="2">
      <t>ギョギョウ</t>
    </rPh>
    <rPh sb="2" eb="4">
      <t>シュウラク</t>
    </rPh>
    <rPh sb="4" eb="6">
      <t>ハイスイ</t>
    </rPh>
    <rPh sb="6" eb="9">
      <t>ジギョウシャ</t>
    </rPh>
    <phoneticPr fontId="28"/>
  </si>
  <si>
    <t>下水道事業者</t>
    <rPh sb="0" eb="3">
      <t>ゲスイドウ</t>
    </rPh>
    <rPh sb="3" eb="5">
      <t>ジギョウ</t>
    </rPh>
    <rPh sb="5" eb="6">
      <t>シャ</t>
    </rPh>
    <phoneticPr fontId="28"/>
  </si>
  <si>
    <t>運輸交通・物流・観光事業者</t>
    <rPh sb="0" eb="2">
      <t>ウンユ</t>
    </rPh>
    <rPh sb="2" eb="4">
      <t>コウツウ</t>
    </rPh>
    <rPh sb="5" eb="7">
      <t>ブツリュウ</t>
    </rPh>
    <rPh sb="8" eb="10">
      <t>カンコウ</t>
    </rPh>
    <rPh sb="10" eb="13">
      <t>ジギョウシャ</t>
    </rPh>
    <phoneticPr fontId="28"/>
  </si>
  <si>
    <t>民間委託の運輸</t>
    <rPh sb="0" eb="2">
      <t>ミンカン</t>
    </rPh>
    <rPh sb="2" eb="4">
      <t>イタク</t>
    </rPh>
    <rPh sb="5" eb="7">
      <t>ウンユ</t>
    </rPh>
    <phoneticPr fontId="28"/>
  </si>
  <si>
    <t>対象分野_R6</t>
    <rPh sb="0" eb="2">
      <t>タイショウ</t>
    </rPh>
    <rPh sb="2" eb="4">
      <t>ブンヤ</t>
    </rPh>
    <phoneticPr fontId="28"/>
  </si>
  <si>
    <t>ＬＰガス</t>
  </si>
  <si>
    <t>民間委託の運用</t>
    <rPh sb="0" eb="2">
      <t>ミンカン</t>
    </rPh>
    <rPh sb="2" eb="4">
      <t>イタク</t>
    </rPh>
    <rPh sb="5" eb="7">
      <t>ウンヨウ</t>
    </rPh>
    <phoneticPr fontId="28"/>
  </si>
  <si>
    <t>灯油</t>
    <rPh sb="0" eb="2">
      <t>トウユ</t>
    </rPh>
    <phoneticPr fontId="28"/>
  </si>
  <si>
    <t>省エネ家電買い替え等</t>
    <rPh sb="0" eb="1">
      <t>ショウ</t>
    </rPh>
    <rPh sb="3" eb="6">
      <t>カデンカ</t>
    </rPh>
    <rPh sb="7" eb="8">
      <t>カ</t>
    </rPh>
    <rPh sb="9" eb="10">
      <t>トウ</t>
    </rPh>
    <phoneticPr fontId="28"/>
  </si>
  <si>
    <t>児童養護施設等</t>
    <rPh sb="0" eb="6">
      <t>ジドウヨウゴシセツ</t>
    </rPh>
    <rPh sb="6" eb="7">
      <t>トウ</t>
    </rPh>
    <phoneticPr fontId="28"/>
  </si>
  <si>
    <t>卸売市場関係</t>
    <rPh sb="0" eb="6">
      <t>オロシウリシジョウカンケイ</t>
    </rPh>
    <phoneticPr fontId="28"/>
  </si>
  <si>
    <t>肥料等農業資材</t>
    <rPh sb="0" eb="7">
      <t>ヒリョウトウノウギョウシザイ</t>
    </rPh>
    <phoneticPr fontId="28"/>
  </si>
  <si>
    <t>薬局</t>
    <rPh sb="0" eb="2">
      <t>ヤッキョク</t>
    </rPh>
    <phoneticPr fontId="28"/>
  </si>
  <si>
    <t>工業用水</t>
    <rPh sb="0" eb="4">
      <t>コウギョウヨウスイ</t>
    </rPh>
    <phoneticPr fontId="28"/>
  </si>
  <si>
    <t>公立学校施設</t>
    <rPh sb="0" eb="4">
      <t>コウリツガッコウ</t>
    </rPh>
    <rPh sb="4" eb="6">
      <t>シセツ</t>
    </rPh>
    <phoneticPr fontId="28"/>
  </si>
  <si>
    <t>大学病院</t>
    <rPh sb="0" eb="4">
      <t>ダイガクビョウイン</t>
    </rPh>
    <phoneticPr fontId="28"/>
  </si>
  <si>
    <t>低所得のひとり親世帯への給付金等</t>
    <rPh sb="0" eb="3">
      <t>テイショトク</t>
    </rPh>
    <rPh sb="7" eb="10">
      <t>オヤセタイ</t>
    </rPh>
    <rPh sb="12" eb="16">
      <t>キュウフキントウ</t>
    </rPh>
    <phoneticPr fontId="28"/>
  </si>
  <si>
    <t>女性自立支援施設等</t>
    <rPh sb="0" eb="9">
      <t>ジョセイジリツシエンシセツトウ</t>
    </rPh>
    <phoneticPr fontId="28"/>
  </si>
  <si>
    <t>日常生活支援住居施設</t>
    <rPh sb="0" eb="10">
      <t>ニチジョウセイカツシエンジュウキョシセツ</t>
    </rPh>
    <phoneticPr fontId="28"/>
  </si>
  <si>
    <t>介護施設等の整備費</t>
    <rPh sb="0" eb="5">
      <t>カイゴシセツトウ</t>
    </rPh>
    <rPh sb="6" eb="9">
      <t>セイビヒ</t>
    </rPh>
    <phoneticPr fontId="28"/>
  </si>
  <si>
    <t>公営企業のとりまとめ（水道・下水等）</t>
    <rPh sb="0" eb="4">
      <t>コウエイキギョウ</t>
    </rPh>
    <rPh sb="11" eb="13">
      <t>スイドウ</t>
    </rPh>
    <rPh sb="14" eb="17">
      <t>ゲスイトウ</t>
    </rPh>
    <phoneticPr fontId="28"/>
  </si>
  <si>
    <t>施設園芸・茶事業者</t>
    <rPh sb="0" eb="4">
      <t>シセツエンゲイ</t>
    </rPh>
    <rPh sb="5" eb="9">
      <t>チャジギョウシャ</t>
    </rPh>
    <phoneticPr fontId="28"/>
  </si>
  <si>
    <t>酒蔵</t>
    <rPh sb="0" eb="2">
      <t>シュゾウ</t>
    </rPh>
    <phoneticPr fontId="28"/>
  </si>
  <si>
    <t>公共調達</t>
    <rPh sb="0" eb="4">
      <t>コウキョウチョウタツ</t>
    </rPh>
    <phoneticPr fontId="28"/>
  </si>
  <si>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28"/>
  </si>
  <si>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</si>
  <si>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</si>
  <si>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</si>
  <si>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</si>
  <si>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</si>
  <si>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</si>
  <si>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28"/>
  </si>
  <si>
    <t>事業終期_R6_翌債</t>
    <rPh sb="2" eb="3">
      <t>オ</t>
    </rPh>
    <rPh sb="8" eb="10">
      <t>ヨクサイ</t>
    </rPh>
    <phoneticPr fontId="19"/>
  </si>
  <si>
    <t>エラー（AN列記載漏れ）</t>
    <phoneticPr fontId="28"/>
  </si>
  <si>
    <t>エラー（AL、AM列記載漏れ）</t>
    <rPh sb="9" eb="10">
      <t>レツ</t>
    </rPh>
    <rPh sb="10" eb="12">
      <t>キサイ</t>
    </rPh>
    <rPh sb="12" eb="13">
      <t>モ</t>
    </rPh>
    <phoneticPr fontId="19"/>
  </si>
  <si>
    <t>事業終期「R6.4以降」を選択していない場合に、備考2を入力している。</t>
    <phoneticPr fontId="28"/>
  </si>
  <si>
    <t>入力においてその他のエラーがないか</t>
    <rPh sb="0" eb="2">
      <t>ニュウリョク</t>
    </rPh>
    <rPh sb="8" eb="9">
      <t>タ</t>
    </rPh>
    <phoneticPr fontId="28"/>
  </si>
  <si>
    <t>事業終期「R6.4以降」を選択している場合に、備考2を入力していない。</t>
    <rPh sb="0" eb="4">
      <t>ジギョウシュウキ</t>
    </rPh>
    <rPh sb="13" eb="15">
      <t>センタク</t>
    </rPh>
    <rPh sb="19" eb="21">
      <t>バアイ</t>
    </rPh>
    <rPh sb="23" eb="25">
      <t>ビコウ</t>
    </rPh>
    <rPh sb="27" eb="29">
      <t>ニュウリョク</t>
    </rPh>
    <phoneticPr fontId="19"/>
  </si>
  <si>
    <t>事業
終期
※可変部分
※この他は変えられません。</t>
    <rPh sb="8" eb="12">
      <t>カヘンブブン</t>
    </rPh>
    <rPh sb="16" eb="17">
      <t>ホカ</t>
    </rPh>
    <rPh sb="18" eb="19">
      <t>カ</t>
    </rPh>
    <phoneticPr fontId="28"/>
  </si>
  <si>
    <t>備考2
(事業の終期が令和7年3月を超えることが見込まれる場合、その事情)
※可変部分
※この他は変えられません。</t>
    <rPh sb="0" eb="2">
      <t>ビコウ</t>
    </rPh>
    <rPh sb="5" eb="7">
      <t>ジギョウ</t>
    </rPh>
    <rPh sb="8" eb="10">
      <t>シュウキ</t>
    </rPh>
    <rPh sb="11" eb="13">
      <t>レイワ</t>
    </rPh>
    <rPh sb="14" eb="15">
      <t>ネン</t>
    </rPh>
    <rPh sb="16" eb="17">
      <t>ガツ</t>
    </rPh>
    <rPh sb="18" eb="19">
      <t>コ</t>
    </rPh>
    <rPh sb="24" eb="26">
      <t>ミコ</t>
    </rPh>
    <rPh sb="29" eb="31">
      <t>バアイ</t>
    </rPh>
    <rPh sb="34" eb="36">
      <t>ジジョウ</t>
    </rPh>
    <rPh sb="40" eb="44">
      <t>カヘンブブン</t>
    </rPh>
    <rPh sb="48" eb="49">
      <t>ホカ</t>
    </rPh>
    <rPh sb="50" eb="51">
      <t>カ</t>
    </rPh>
    <phoneticPr fontId="19"/>
  </si>
  <si>
    <t>システムチェック欄が全て○であることを確認してください。</t>
    <rPh sb="8" eb="9">
      <t>ラン</t>
    </rPh>
    <rPh sb="10" eb="11">
      <t>スベ</t>
    </rPh>
    <rPh sb="19" eb="21">
      <t>カクニン</t>
    </rPh>
    <phoneticPr fontId="19"/>
  </si>
  <si>
    <t>自治体名、担当者、連絡先等必要事項が記入されているか</t>
    <rPh sb="0" eb="3">
      <t>ジチタイ</t>
    </rPh>
    <rPh sb="3" eb="4">
      <t>メイ</t>
    </rPh>
    <rPh sb="5" eb="8">
      <t>タントウシャ</t>
    </rPh>
    <rPh sb="9" eb="12">
      <t>レンラクサキ</t>
    </rPh>
    <rPh sb="12" eb="13">
      <t>トウ</t>
    </rPh>
    <phoneticPr fontId="28"/>
  </si>
  <si>
    <t>r6物価_繰越</t>
    <rPh sb="2" eb="4">
      <t>ブッカ</t>
    </rPh>
    <rPh sb="5" eb="7">
      <t>クリコシ</t>
    </rPh>
    <phoneticPr fontId="28"/>
  </si>
  <si>
    <t>r6物価_繰越</t>
    <rPh sb="5" eb="7">
      <t>クリコシ</t>
    </rPh>
    <phoneticPr fontId="19"/>
  </si>
  <si>
    <t>企画政策部　企画政策課</t>
  </si>
  <si>
    <t>R5_補正</t>
  </si>
  <si>
    <t>低所得</t>
  </si>
  <si>
    <t>電力・ガス・食料品等価格高騰重点支援給付金 （追加分）【物価高騰対策給付金】</t>
  </si>
  <si>
    <t>Ⅰ．物価高から国民生活を守る</t>
  </si>
  <si>
    <t>①物価高が続く中で低所得世帯への支援を行うことで、低所得の方々の生活を維持する。
②低所得世帯への給付金及び事務費
③R５,R６の累計給付金額
R５年度分の住民税非課税世帯　25815世帯×70千円　　のうちR６計画分
事務費2348千円
事務費の内容　　[業務委託料　として支出]
④R５年度分の住民税非課税世帯　（25815世帯）</t>
  </si>
  <si>
    <t>対象世帯に対して令和6年1月までに支給を開始する</t>
  </si>
  <si>
    <t>ホームページ等</t>
  </si>
  <si>
    <t>対象分野に関連しない</t>
  </si>
  <si>
    <t>R5補正（地）</t>
  </si>
  <si>
    <t>R5_予備(※)</t>
  </si>
  <si>
    <t>一体支援</t>
  </si>
  <si>
    <t>令和６年度電力・ガス・食料品等価格高騰重点支援給付金</t>
  </si>
  <si>
    <t>①物価高が続く中で低所得世帯への支援を行うことで、低所得の方々の生活を維持する。
②低所得世帯への給付金及び事務費
③R５,R６の累計給付金額
令和５年度均等割のみ課税世帯　2859世帯×100千円、令和６年度非課税化世帯　3340世帯×100千円、令和６年度均等割のみ課税化世帯　1313世帯×100千円、子ども加算　4231人×50千円、定額減税を補足する給付の対象者　71024人　(1671350千円）　　のうちR６計画分
事務費　163274千円
事務費の内容　　[需用費（事務用品等）　役務費（郵送料等）　業務委託料　人件費　として支出]
④低所得世帯等の給付対象世帯数（7512世帯）、定額減税を補足する給付の対象者数（71024人）</t>
  </si>
  <si>
    <t>対象世帯に対して令和6年6月までに支給を開始する</t>
  </si>
  <si>
    <t>R6補正（地）</t>
  </si>
  <si>
    <t>R6_補正</t>
  </si>
  <si>
    <t>令和6年度住民税非課税世帯向け給付金</t>
  </si>
  <si>
    <t>Ⅱ．物価高の克服</t>
  </si>
  <si>
    <t>①物価高が続く中で低所得世帯への支援を行うことで、低所得の方々の生活を維持する。
②低所得世帯への給付金及び事務費
③R６の累計給付金額
令和６年度住民税均等割非課税世帯　29254世帯×30千円、子ども加算　3069人×20千円　　のうちR６計画分
事務費　84844千円
事務費の内容　　[役務費（郵送料等）　業務委託料　人件費　として支出]
④低所得世帯等の給付対象世帯数（29254世帯）</t>
  </si>
  <si>
    <t>対象世帯に対して令和7年2月までに支給を開始する</t>
  </si>
  <si>
    <t>推奨事業</t>
  </si>
  <si>
    <t>中小企業経営支援事業①</t>
  </si>
  <si>
    <t>⑦中小企業等に対するエネルギー価格高騰対策支援</t>
  </si>
  <si>
    <t>①物価高が続く中で従業員の生活を支援するため、賃上げをした中小事業者に対し１事業者当たり最大30万円の応援奨励金を支給します。また、就職困難者（障がい者、ひとり親等）や子育て世代の女性をを正規雇用した中小事業者に対して補助金を交付します。
②③
・応援奨励金　39,100千円
　（従業員5人以上10人未満の場合）
　1.5％以上の賃上げ　上限10万円
　2.5％以上の賃上げ　上限15万円
　（従業員10人以上の場合）
　1.5％以上の賃上げ　上限20万円
　2.5％以上の賃上げ　上限30万円
・委託料（応援奨励金周知委託）　200千円
・補助金（正規雇用）　100千円×6月×22人＝13,200千円
④市内中小事業者</t>
  </si>
  <si>
    <t>・応援奨励金支給事業者数　161件
・正規雇用補助対象人数　22人</t>
  </si>
  <si>
    <t>民間保育所助成事業</t>
  </si>
  <si>
    <t>②エネルギー・食料品価格等の物価高騰に伴う子育て世帯支援</t>
  </si>
  <si>
    <t>①物価高が続く中で給食の食材費を助成することで、保護者等へ負担増を求めることなく、子どもたちに以前と変わらない安心・安全な給食を提供します。
②③
給食の提供の対象となる園児数　3,905人
補助金　500円×12月×3,905人＝23,430千円
④市内民間保育所・認定こども園の保護者等</t>
  </si>
  <si>
    <t>給食実施施設数　46施設</t>
  </si>
  <si>
    <t>給食</t>
  </si>
  <si>
    <t>公立保育所等運営事業</t>
  </si>
  <si>
    <t>①物価高が続く中で給食の食材費を助成することで、保護者等へ負担増を求めることなく、子どもたちに以前と変わらない安心・安全な給食を提供します。
②公立保育所給食の高騰した分の食材費（職員分は除く）
③
給食の提供の対象となる園児数　701人
給食材料費　500円×12月×701人＝4,206千円
④市内公立保育所・認定こども園の保護者等</t>
  </si>
  <si>
    <t>給食実施施設数　8施設</t>
  </si>
  <si>
    <t>学校給食管理事業</t>
  </si>
  <si>
    <t>①物価高が続く中で給食の食材費を助成することで、保護者等へ負担増を求めることなく、子どもたちに以前と変わらない安心・安全な給食を提供します。
②小学校給食の高騰した分の食材費（教職員分は除く）
③
給食の提供の対象となる児童数　小学生11,611人　中学生5,966人
給食材料費（食材費の物価高騰分）　173,259千円
小学校：52円×187日×11,611人＝112,905,364円
中学校1・2年生：62円×170日×3,927人＝41,390,580円
中学校3年生：62円×150日×2,039人＝18,962,700円
合計：173,258,644円≒173,259千円
④市内小学校の保護者等</t>
  </si>
  <si>
    <t>給食実施小学校数　28校
給食実施中学校数　15校</t>
  </si>
  <si>
    <t>幼稚園運営補助事業</t>
  </si>
  <si>
    <t>①物価高が続く中で給食の食材費を助成することで、保護者等へ負担増を求めることなく、子どもたちに以前と変わらない安心・安全な給食を提供します。
②③
給食の提供の対象となる園児数　2,726人
補助金　12,184千円
私立幼稚園：25円×130日×1,444人＝4,693,000円
認定こども園（1号のみ）：（25円×240日×1,198人）＋（25円×144日×84人）＝7,490,400円
合計：12,183,400円≒12,184千円
④私立幼稚園・認定こども園の保護者等</t>
  </si>
  <si>
    <t>給食実施施設数　21施設</t>
  </si>
  <si>
    <t>子どもの未来支援事業</t>
  </si>
  <si>
    <t>①物価高が続く中で子ども食堂及び学習支援施設の運営費を助成することで、社会福祉機能の維持を図り、事業者の事業継続を支援するとともに、子どもたちに以前と変わらない安心・安全な食事を提供します。
②③
対象となる子ども食堂及び学習支援施設　30か所
補助金　100,000円×30か所＝3,000千円
④子ども食堂及び学習支援施設運営事業者、施設を利用する保護者等</t>
  </si>
  <si>
    <t>補助を行った子ども食堂及び学習支援施設数　30か所</t>
  </si>
  <si>
    <t>保育所・幼稚園・認定こども園等</t>
  </si>
  <si>
    <t>地球温暖化対策推進事業</t>
  </si>
  <si>
    <t>④省エネ家電等への買い換え促進による生活者支援</t>
  </si>
  <si>
    <t>①物価高が続く中で省エネの推進と再生可能エネルギーの導入・利用により、家庭におけるエネルギー費用の負担軽減及び脱炭素化を促進するため、脱炭素設備導入に係る経費の一部を補助します。
②③
補助金　94,000千円
（対象設備）
太陽光発電設備、蓄電池、V2H充放電設備、省エネ給湯設備
④市民</t>
  </si>
  <si>
    <t>補助設備件数　250件</t>
  </si>
  <si>
    <t>省エネ家電買い替え等</t>
  </si>
  <si>
    <t>介護事業所緊急支援補助事業</t>
  </si>
  <si>
    <t>⑤医療・介護・保育施設、学校施設、公衆浴場等に対する物価高騰対策支援</t>
  </si>
  <si>
    <t>①物価高が続く中で食品価格の動向を踏まえ、入所系の介護事業所の食材料費を一部助成することで、利用者への負担増を求めることなく、以前と変わらない食事を提供します。
②③
食事の提供の対象となる入所者数　3,571人
補助単価：｛（市内特別養護老人ホーム第4段階平均1,734円×365日×推計消費者物価指数10.1％×食材料費率40％）－県補助金食材費分4,662円=20,907円（千円未満切り上げ）｝≒21,000円
補助金（食材料費）　21,000円×3,571人＝74,991千円
④入所系介護サービス事業所</t>
  </si>
  <si>
    <t>補助を行った入所系介護サービス事業所数　80事業所</t>
  </si>
  <si>
    <t>介護サービス事業所・施設等</t>
  </si>
  <si>
    <t>障がい者福祉対策事業</t>
  </si>
  <si>
    <t>①物価高が続く中で食品価格の動向を踏まえ、障がい福祉施設の食材料費を一部助成することで、利用者への負担増を求めることなく、以前と変わらない食事を提供します。
②③
食事の提供の対象となる入所者数　992人
補助単価：｛（市内特別養護老人ホーム第4段階平均1,734円×365日×推計消費者物価指数10.1％×食材料費率40％）－県補助金食材費分4,662円=20,907円（千円未満切り上げ）｝≒21,000円
補助金（食材料費）　21,000円×992人＝20,832千円
④障がい者入所施設・グループホーム</t>
  </si>
  <si>
    <t>補助を行った障がい者福祉施設・グループホーム数　40事業所</t>
  </si>
  <si>
    <t>障害福祉サービス事業所・施設等</t>
  </si>
  <si>
    <t>住民主体地域内移送等推進事業</t>
  </si>
  <si>
    <t>①物価高が続く中で福祉有償運送事業の運営費を助成することで、社会福祉機能の維持を図り、事業者の事業継続を支援します。
②③
対象となる福祉有償運送事業所　7事業所
補助金　300,000円×1/2（補助率）×7事業所＝1,050千円
④福祉有償運送事業所</t>
  </si>
  <si>
    <t>補助を行った福祉有償運送事業所数　30事業所</t>
  </si>
  <si>
    <t>畜産振興対策事業</t>
  </si>
  <si>
    <t>⑥農林水産業における物価高騰対策支援</t>
  </si>
  <si>
    <t>①物価高が続く中で高騰する飼料の購入費用の一部を補助することで、飼料の価格高騰の影響を緩和を図り、畜産農家の経営安定化及び畜産業の持続性を図ります。
②③
補助金　21,041千円
乳用牛　31,200円×649頭＝20,248,800円
肉用牛　6,600円×120頭＝792,800円
合計　21,040,800円≒21,041千円
④畜産農家</t>
  </si>
  <si>
    <t>補助事業者数　20件</t>
  </si>
  <si>
    <t>肥料等農業資材</t>
  </si>
  <si>
    <t>中小企業経営支援事業②</t>
  </si>
  <si>
    <t>①物価高が続く中で脱炭素設備の導入経費の一部補助や脱炭素化を支援する専門家の派遣を行うことで、価格が高騰している脱炭素設備等の円滑な導入及び省エネによるエネルギー費用の負担軽減を図るとともに、脱炭素化に取り組みつつ事業継続・拡大を目指す中小事業者を支援します。 
②③
補助金（脱炭素設備等導入経費分）　11,517千円
報償費（脱炭素・省エネアドバイザー派遣）　20千円×26社×2回＝1,040千円
④市内中小事業者</t>
  </si>
  <si>
    <t>補助事業者数　25件</t>
  </si>
  <si>
    <t>路線バス運行維持支援事業</t>
  </si>
  <si>
    <t>⑧地域公共交通・物流や地域観光業等に対する支援</t>
  </si>
  <si>
    <t>①物価高が続く中で市内を運行する路線バス事業者の経営の効率化及び脱炭素化を促進するため、市内を運行する路線バス事業者に対し、電気バスの導入に係る経費の一部を補助します。
②③
補助金　51,250千円
車両導入費：7,750千円×5台＝38,750千円
充電設備導入費：500千円×5台＝2,500千円
充電設備導入工事費：2,000千円×5台＝10,000千円
④市内路線バス事業者</t>
  </si>
  <si>
    <t>補助事業者数　1事業者</t>
  </si>
  <si>
    <t>運輸交通・物流・観光事業者</t>
  </si>
  <si>
    <t>地域共創ポイント事業</t>
  </si>
  <si>
    <t>③消費下支え等を通じた生活者支援</t>
  </si>
  <si>
    <t>①物価高が続く中で、市域で利用可能な電子マネー（ひらつか☆スターライトマネー（以下「マネー」））を利用した市民等に対し、自身のチャージ額に加えて交付金を活用した還元等を行うことで、市内経済の消費喚起を図り、物価高騰の影響を受けている市内事業者・市民を支援します。
②③
委託料（事務局運営経費、広報周知経費、事業者支援経費（チャージ手数料）、市民支援経費（消費喚起のためのマネー還元経費））　200,000千円
・マネー還元率：通常時1％、還元率引き上げキャンペーン期間は10％または20％、毎月指定の日は5％など
・販売店（チャージ店）へのチャージ手数料：2.0％など
④市民等、市内事業者、スターライトポイント事務局</t>
  </si>
  <si>
    <t>市中流通総額　9億円</t>
  </si>
  <si>
    <t>R5_予備</t>
  </si>
  <si>
    <t>①物価高が続く中で低所得世帯への支援を行うことで、低所得の方々の生活を維持する。
②低所得世帯への給付金及び事務費
③R５,R６の累計給付金額
令和５年度均等割のみ課税世帯　2859世帯×100千円、令和６年度非課税化世帯　3057世帯×100千円、令和６年度均等割のみ課税化世帯　1223世帯×100千円、子ども加算　4116人×50千円、定額減税を補足する給付の対象者　62856人　(1497810千円）　　のうちR６計画分
事務費　163274千円
事務費の内容　　[需用費（事務用品等）　役務費（郵送料等）　業務委託料　人件費　として支出]
④低所得世帯等の給付対象世帯数（7139世帯）、定額減税を補足する給付の対象者数（62856人）</t>
  </si>
  <si>
    <t>計画に関する諸条件　キ
算出の根拠となる事業の確定等の調整のために不測の日数を要し、計画を再検討した結果、交付対象事業の完了が令和８年３月下旬となるため</t>
    <rPh sb="63" eb="65">
      <t>レイワ</t>
    </rPh>
    <rPh sb="66" eb="67">
      <t>ネン</t>
    </rPh>
    <phoneticPr fontId="27"/>
  </si>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</sst>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00000"/>
    <numFmt numFmtId="178" formatCode="_(* #,##0_);_(* \▲#,##0_);_(* &quot;-&quot;_);_(@_)"/>
    <numFmt numFmtId="179" formatCode="_(* #,##0_);_(* \-#,##0_);_(* &quot;-&quot;_);_(@_)"/>
  </numFmts>
  <fonts count="7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6"/>
      <color theme="1"/>
      <name val="ＭＳ Ｐゴシック"/>
      <family val="3"/>
    </font>
    <font>
      <sz val="16"/>
      <name val="ＭＳ Ｐゴシック"/>
      <family val="3"/>
      <charset val="128"/>
    </font>
    <font>
      <sz val="20"/>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b/>
      <sz val="12"/>
      <color theme="1"/>
      <name val="ＭＳ Ｐゴシック"/>
      <family val="3"/>
    </font>
    <font>
      <sz val="10"/>
      <name val="ＭＳ ゴシック"/>
      <family val="3"/>
      <charset val="128"/>
    </font>
    <font>
      <sz val="9"/>
      <name val="ＭＳ Ｐゴシック"/>
      <family val="3"/>
      <charset val="128"/>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sz val="11"/>
      <color theme="1"/>
      <name val="游ゴシック"/>
      <family val="2"/>
      <scheme val="minor"/>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
      <sz val="14"/>
      <color rgb="FFFF0000"/>
      <name val="ＭＳ ゴシック"/>
      <family val="3"/>
    </font>
    <font>
      <sz val="14"/>
      <color rgb="FFFF0000"/>
      <name val="ＭＳ ゴシック"/>
      <family val="3"/>
      <charset val="128"/>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27"/>
      </patternFill>
    </fill>
    <fill>
      <patternFill patternType="solid">
        <fgColor theme="0"/>
        <bgColor indexed="64"/>
      </patternFill>
    </fill>
    <fill>
      <patternFill patternType="solid">
        <fgColor rgb="FFFFFF00"/>
        <bgColor indexed="27"/>
      </patternFill>
    </fill>
  </fills>
  <borders count="3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style="hair">
        <color indexed="8"/>
      </bottom>
      <diagonal/>
    </border>
    <border>
      <left/>
      <right style="thin">
        <color indexed="64"/>
      </right>
      <top/>
      <bottom style="hair">
        <color indexed="8"/>
      </bottom>
      <diagonal/>
    </border>
    <border>
      <left/>
      <right style="thin">
        <color indexed="64"/>
      </right>
      <top/>
      <bottom/>
      <diagonal/>
    </border>
    <border>
      <left/>
      <right style="thin">
        <color indexed="64"/>
      </right>
      <top style="medium">
        <color indexed="64"/>
      </top>
      <bottom style="hair">
        <color indexed="64"/>
      </bottom>
      <diagonal/>
    </border>
    <border>
      <left/>
      <right style="medium">
        <color indexed="64"/>
      </right>
      <top style="hair">
        <color indexed="8"/>
      </top>
      <bottom style="hair">
        <color indexed="64"/>
      </bottom>
      <diagonal/>
    </border>
    <border>
      <left/>
      <right style="medium">
        <color indexed="64"/>
      </right>
      <top style="hair">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8"/>
      </top>
      <bottom style="hair">
        <color indexed="8"/>
      </bottom>
      <diagonal/>
    </border>
    <border>
      <left style="thin">
        <color indexed="64"/>
      </left>
      <right style="thin">
        <color indexed="64"/>
      </right>
      <top style="hair">
        <color indexed="8"/>
      </top>
      <bottom style="hair">
        <color indexed="8"/>
      </bottom>
      <diagonal/>
    </border>
    <border>
      <left/>
      <right/>
      <top style="medium">
        <color indexed="64"/>
      </top>
      <bottom style="medium">
        <color indexed="8"/>
      </bottom>
      <diagonal/>
    </border>
    <border>
      <left style="thin">
        <color indexed="64"/>
      </left>
      <right/>
      <top style="medium">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medium">
        <color indexed="8"/>
      </top>
      <bottom style="hair">
        <color indexed="8"/>
      </bottom>
      <diagonal/>
    </border>
    <border>
      <left style="medium">
        <color indexed="64"/>
      </left>
      <right style="thin">
        <color indexed="64"/>
      </right>
      <top style="hair">
        <color indexed="8"/>
      </top>
      <bottom style="hair">
        <color indexed="8"/>
      </bottom>
      <diagonal/>
    </border>
    <border>
      <left style="medium">
        <color indexed="64"/>
      </left>
      <right style="thin">
        <color indexed="64"/>
      </right>
      <top style="hair">
        <color indexed="8"/>
      </top>
      <bottom/>
      <diagonal/>
    </border>
    <border>
      <left style="medium">
        <color indexed="64"/>
      </left>
      <right style="thin">
        <color indexed="64"/>
      </right>
      <top style="hair">
        <color indexed="64"/>
      </top>
      <bottom style="hair">
        <color indexed="64"/>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indexed="64"/>
      </bottom>
      <diagonal/>
    </border>
    <border>
      <left style="medium">
        <color rgb="FFFF0000"/>
      </left>
      <right style="medium">
        <color rgb="FFFF0000"/>
      </right>
      <top/>
      <bottom style="hair">
        <color indexed="8"/>
      </bottom>
      <diagonal/>
    </border>
    <border>
      <left style="medium">
        <color rgb="FFFF0000"/>
      </left>
      <right style="medium">
        <color rgb="FFFF0000"/>
      </right>
      <top style="hair">
        <color indexed="8"/>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8"/>
      </top>
      <bottom/>
      <diagonal/>
    </border>
    <border>
      <left style="medium">
        <color rgb="FFFF0000"/>
      </left>
      <right style="medium">
        <color rgb="FFFF0000"/>
      </right>
      <top style="medium">
        <color rgb="FFFF0000"/>
      </top>
      <bottom style="thin">
        <color indexed="64"/>
      </bottom>
      <diagonal/>
    </border>
    <border>
      <left style="thin">
        <color indexed="8"/>
      </left>
      <right/>
      <top style="thin">
        <color indexed="8"/>
      </top>
      <bottom style="double">
        <color indexed="8"/>
      </bottom>
      <diagonal/>
    </border>
    <border>
      <left/>
      <right style="medium">
        <color indexed="64"/>
      </right>
      <top style="thin">
        <color indexed="8"/>
      </top>
      <bottom style="double">
        <color indexed="8"/>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3" fillId="0" borderId="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6" fillId="0" borderId="0"/>
    <xf numFmtId="38" fontId="66" fillId="0" borderId="0" applyFont="0" applyFill="0" applyBorder="0" applyAlignment="0" applyProtection="0">
      <alignment vertical="center"/>
    </xf>
    <xf numFmtId="9" fontId="66" fillId="0" borderId="0" applyFont="0" applyFill="0" applyBorder="0" applyAlignment="0" applyProtection="0">
      <alignment vertical="center"/>
    </xf>
  </cellStyleXfs>
  <cellXfs count="1080">
    <xf numFmtId="0" fontId="0" fillId="0" borderId="0" xfId="0">
      <alignment vertical="center"/>
    </xf>
    <xf numFmtId="0" fontId="24" fillId="0" borderId="0" xfId="0" applyFont="1">
      <alignment vertical="center"/>
    </xf>
    <xf numFmtId="0" fontId="0" fillId="0" borderId="10" xfId="0" applyBorder="1">
      <alignment vertical="center"/>
    </xf>
    <xf numFmtId="0" fontId="0" fillId="0" borderId="58" xfId="0" applyBorder="1">
      <alignment vertical="center"/>
    </xf>
    <xf numFmtId="0" fontId="0" fillId="0" borderId="59" xfId="0" applyBorder="1">
      <alignment vertical="center"/>
    </xf>
    <xf numFmtId="0" fontId="0" fillId="0" borderId="61" xfId="0" applyBorder="1">
      <alignment vertical="center"/>
    </xf>
    <xf numFmtId="0" fontId="0" fillId="0" borderId="18" xfId="0" applyBorder="1">
      <alignment vertical="center"/>
    </xf>
    <xf numFmtId="0" fontId="0" fillId="0" borderId="60" xfId="0" applyBorder="1">
      <alignment vertical="center"/>
    </xf>
    <xf numFmtId="0" fontId="0" fillId="0" borderId="23" xfId="0" applyBorder="1">
      <alignment vertical="center"/>
    </xf>
    <xf numFmtId="0" fontId="0" fillId="0" borderId="62" xfId="0" applyBorder="1">
      <alignment vertical="center"/>
    </xf>
    <xf numFmtId="0" fontId="20" fillId="24" borderId="0" xfId="0" applyFont="1" applyFill="1" applyAlignment="1">
      <alignment vertical="center" wrapText="1"/>
    </xf>
    <xf numFmtId="0" fontId="20" fillId="0" borderId="0" xfId="0" applyFont="1">
      <alignment vertical="center"/>
    </xf>
    <xf numFmtId="176" fontId="20" fillId="0" borderId="0" xfId="0" applyNumberFormat="1" applyFont="1">
      <alignment vertical="center"/>
    </xf>
    <xf numFmtId="0" fontId="20" fillId="24" borderId="30" xfId="0" applyFont="1" applyFill="1" applyBorder="1" applyAlignment="1">
      <alignment horizontal="center" vertical="center"/>
    </xf>
    <xf numFmtId="0" fontId="20" fillId="24" borderId="31" xfId="0" applyFont="1" applyFill="1" applyBorder="1" applyAlignment="1">
      <alignment horizontal="center" vertical="center"/>
    </xf>
    <xf numFmtId="0" fontId="20" fillId="0" borderId="0" xfId="0" applyFont="1" applyAlignment="1">
      <alignment horizontal="center" vertical="center"/>
    </xf>
    <xf numFmtId="0" fontId="20" fillId="24" borderId="18" xfId="0" applyFont="1" applyFill="1" applyBorder="1">
      <alignment vertical="center"/>
    </xf>
    <xf numFmtId="49" fontId="20" fillId="24" borderId="18" xfId="0" applyNumberFormat="1" applyFont="1" applyFill="1" applyBorder="1">
      <alignment vertical="center"/>
    </xf>
    <xf numFmtId="0" fontId="45" fillId="24" borderId="112" xfId="42" applyNumberFormat="1" applyFont="1" applyFill="1" applyBorder="1" applyAlignment="1" applyProtection="1">
      <alignment vertical="center" wrapText="1"/>
    </xf>
    <xf numFmtId="0" fontId="0" fillId="0" borderId="0" xfId="0" applyAlignment="1">
      <alignment vertical="center" wrapText="1"/>
    </xf>
    <xf numFmtId="0" fontId="20" fillId="24" borderId="0" xfId="0" applyFont="1" applyFill="1">
      <alignment vertical="center"/>
    </xf>
    <xf numFmtId="0" fontId="0" fillId="0" borderId="0" xfId="0" applyAlignment="1">
      <alignment horizontal="center" vertical="center"/>
    </xf>
    <xf numFmtId="0" fontId="20" fillId="24" borderId="79" xfId="0" applyFont="1" applyFill="1" applyBorder="1" applyAlignment="1">
      <alignment horizontal="center" vertical="center" wrapText="1"/>
    </xf>
    <xf numFmtId="0" fontId="20" fillId="24" borderId="80" xfId="0" applyFont="1" applyFill="1" applyBorder="1" applyAlignment="1">
      <alignment horizontal="center" vertical="center" wrapText="1"/>
    </xf>
    <xf numFmtId="0" fontId="20" fillId="24" borderId="88" xfId="0" applyFont="1" applyFill="1" applyBorder="1" applyAlignment="1">
      <alignment horizontal="center" vertical="center" wrapText="1"/>
    </xf>
    <xf numFmtId="0" fontId="20" fillId="24" borderId="90" xfId="0" applyFont="1" applyFill="1" applyBorder="1" applyAlignment="1">
      <alignment horizontal="center" vertical="center" wrapText="1"/>
    </xf>
    <xf numFmtId="0" fontId="20" fillId="24" borderId="95" xfId="0" applyFont="1" applyFill="1" applyBorder="1" applyAlignment="1">
      <alignment horizontal="center" vertical="center" wrapText="1"/>
    </xf>
    <xf numFmtId="0" fontId="20" fillId="24" borderId="96" xfId="0" applyFont="1" applyFill="1" applyBorder="1" applyAlignment="1">
      <alignment horizontal="center" vertical="center" wrapText="1"/>
    </xf>
    <xf numFmtId="0" fontId="20" fillId="24" borderId="97" xfId="0" applyFont="1" applyFill="1" applyBorder="1" applyAlignment="1">
      <alignment horizontal="center" vertical="center" wrapText="1"/>
    </xf>
    <xf numFmtId="0" fontId="20" fillId="24" borderId="98" xfId="0" applyFont="1" applyFill="1" applyBorder="1" applyAlignment="1">
      <alignment horizontal="center" vertical="center" wrapText="1"/>
    </xf>
    <xf numFmtId="0" fontId="20" fillId="24" borderId="99" xfId="0" applyFont="1" applyFill="1" applyBorder="1" applyAlignment="1">
      <alignment horizontal="center" vertical="center" wrapText="1"/>
    </xf>
    <xf numFmtId="0" fontId="20" fillId="24" borderId="100" xfId="0" applyFont="1" applyFill="1" applyBorder="1" applyAlignment="1">
      <alignment horizontal="center" vertical="center" wrapText="1"/>
    </xf>
    <xf numFmtId="0" fontId="20" fillId="24" borderId="101" xfId="0" applyFont="1" applyFill="1" applyBorder="1" applyAlignment="1">
      <alignment horizontal="center" vertical="center" wrapText="1"/>
    </xf>
    <xf numFmtId="0" fontId="20" fillId="24" borderId="102" xfId="0" applyFont="1" applyFill="1" applyBorder="1" applyAlignment="1">
      <alignment horizontal="center" vertical="center" wrapText="1"/>
    </xf>
    <xf numFmtId="0" fontId="20" fillId="24" borderId="52" xfId="0" applyFont="1" applyFill="1" applyBorder="1" applyAlignment="1">
      <alignment horizontal="center" vertical="center" wrapText="1"/>
    </xf>
    <xf numFmtId="0" fontId="20" fillId="24" borderId="81" xfId="0" applyFont="1" applyFill="1" applyBorder="1" applyAlignment="1">
      <alignment horizontal="center" vertical="center" wrapText="1"/>
    </xf>
    <xf numFmtId="0" fontId="20" fillId="24" borderId="14" xfId="0" applyFont="1" applyFill="1" applyBorder="1" applyAlignment="1">
      <alignment horizontal="center" vertical="center"/>
    </xf>
    <xf numFmtId="0" fontId="20" fillId="24" borderId="32" xfId="0" applyFont="1" applyFill="1" applyBorder="1" applyAlignment="1">
      <alignment horizontal="center" vertical="center"/>
    </xf>
    <xf numFmtId="0" fontId="20" fillId="24" borderId="72" xfId="0" applyFont="1" applyFill="1" applyBorder="1" applyAlignment="1">
      <alignment horizontal="center" vertical="center"/>
    </xf>
    <xf numFmtId="0" fontId="20" fillId="29" borderId="108" xfId="0" applyFont="1" applyFill="1" applyBorder="1" applyAlignment="1">
      <alignment horizontal="center" vertical="center"/>
    </xf>
    <xf numFmtId="0" fontId="20" fillId="29" borderId="42" xfId="0" applyFont="1" applyFill="1" applyBorder="1" applyAlignment="1">
      <alignment horizontal="center" vertical="center"/>
    </xf>
    <xf numFmtId="0" fontId="20" fillId="29" borderId="31" xfId="0" applyFont="1" applyFill="1" applyBorder="1" applyAlignment="1">
      <alignment horizontal="center" vertical="center"/>
    </xf>
    <xf numFmtId="0" fontId="20" fillId="29" borderId="32" xfId="0" applyFont="1" applyFill="1" applyBorder="1" applyAlignment="1">
      <alignment horizontal="center" vertical="center"/>
    </xf>
    <xf numFmtId="0" fontId="20" fillId="29" borderId="52" xfId="0" applyFont="1" applyFill="1" applyBorder="1" applyAlignment="1">
      <alignment horizontal="center" vertical="center" wrapText="1"/>
    </xf>
    <xf numFmtId="0" fontId="20" fillId="29" borderId="50" xfId="0" applyFont="1" applyFill="1" applyBorder="1" applyAlignment="1">
      <alignment horizontal="center" vertical="center"/>
    </xf>
    <xf numFmtId="0" fontId="20" fillId="24" borderId="15" xfId="0" applyFont="1" applyFill="1" applyBorder="1" applyAlignment="1">
      <alignment horizontal="center" vertical="center"/>
    </xf>
    <xf numFmtId="0" fontId="20" fillId="24" borderId="71" xfId="0" applyFont="1" applyFill="1" applyBorder="1" applyAlignment="1">
      <alignment vertical="center" wrapText="1"/>
    </xf>
    <xf numFmtId="0" fontId="20" fillId="29" borderId="15" xfId="0" applyFont="1" applyFill="1" applyBorder="1" applyAlignment="1">
      <alignment horizontal="center" vertical="center"/>
    </xf>
    <xf numFmtId="0" fontId="20" fillId="29" borderId="107" xfId="0" applyFont="1" applyFill="1" applyBorder="1" applyAlignment="1">
      <alignment horizontal="center" vertical="center"/>
    </xf>
    <xf numFmtId="0" fontId="20" fillId="24" borderId="50" xfId="0" applyFont="1" applyFill="1" applyBorder="1" applyAlignment="1">
      <alignment horizontal="center" vertical="center"/>
    </xf>
    <xf numFmtId="0" fontId="20" fillId="24" borderId="91" xfId="0" applyFont="1" applyFill="1" applyBorder="1" applyAlignment="1">
      <alignment horizontal="center" vertical="center"/>
    </xf>
    <xf numFmtId="0" fontId="20" fillId="24" borderId="76" xfId="0" applyFont="1" applyFill="1" applyBorder="1" applyAlignment="1">
      <alignment horizontal="center" vertical="center"/>
    </xf>
    <xf numFmtId="0" fontId="20" fillId="24" borderId="93" xfId="0" applyFont="1" applyFill="1" applyBorder="1">
      <alignment vertical="center"/>
    </xf>
    <xf numFmtId="49" fontId="20" fillId="24" borderId="93" xfId="0" applyNumberFormat="1" applyFont="1" applyFill="1" applyBorder="1">
      <alignment vertical="center"/>
    </xf>
    <xf numFmtId="0" fontId="20" fillId="0" borderId="23" xfId="0" applyFont="1" applyBorder="1">
      <alignment vertical="center"/>
    </xf>
    <xf numFmtId="0" fontId="20" fillId="29" borderId="41" xfId="0" applyFont="1" applyFill="1" applyBorder="1" applyAlignment="1">
      <alignment horizontal="center" vertical="center"/>
    </xf>
    <xf numFmtId="49" fontId="20" fillId="0" borderId="0" xfId="0" applyNumberFormat="1" applyFont="1">
      <alignment vertical="center"/>
    </xf>
    <xf numFmtId="0" fontId="20" fillId="0" borderId="18" xfId="0" applyFont="1" applyBorder="1">
      <alignment vertical="center"/>
    </xf>
    <xf numFmtId="0" fontId="21" fillId="28" borderId="78" xfId="0" applyFont="1" applyFill="1" applyBorder="1" applyAlignment="1">
      <alignment vertical="center" wrapText="1"/>
    </xf>
    <xf numFmtId="0" fontId="21" fillId="28" borderId="23" xfId="0" applyFont="1" applyFill="1" applyBorder="1" applyAlignment="1">
      <alignment horizontal="center" vertical="center" wrapText="1"/>
    </xf>
    <xf numFmtId="0" fontId="21" fillId="28" borderId="25" xfId="0" applyFont="1" applyFill="1" applyBorder="1" applyAlignment="1">
      <alignment horizontal="center" vertical="center" wrapText="1"/>
    </xf>
    <xf numFmtId="0" fontId="21" fillId="28" borderId="65" xfId="0" applyFont="1" applyFill="1" applyBorder="1" applyAlignment="1">
      <alignment horizontal="center" vertical="center" wrapText="1"/>
    </xf>
    <xf numFmtId="0" fontId="21" fillId="28" borderId="128" xfId="0" applyFont="1" applyFill="1" applyBorder="1" applyAlignment="1">
      <alignment horizontal="center" vertical="center" wrapText="1"/>
    </xf>
    <xf numFmtId="0" fontId="21" fillId="24" borderId="0" xfId="0" applyFont="1" applyFill="1" applyAlignment="1">
      <alignment horizontal="center" vertical="center" shrinkToFit="1"/>
    </xf>
    <xf numFmtId="0" fontId="20" fillId="24" borderId="0" xfId="0" applyFont="1" applyFill="1" applyAlignment="1">
      <alignment horizontal="right" vertical="center"/>
    </xf>
    <xf numFmtId="176" fontId="20" fillId="24" borderId="0" xfId="42" applyFont="1" applyFill="1" applyBorder="1" applyAlignment="1" applyProtection="1">
      <alignment horizontal="center" vertical="center" shrinkToFit="1"/>
    </xf>
    <xf numFmtId="0" fontId="20" fillId="24" borderId="0" xfId="0" applyFont="1" applyFill="1" applyAlignment="1">
      <alignment horizontal="center" vertical="center"/>
    </xf>
    <xf numFmtId="0" fontId="20" fillId="29" borderId="30" xfId="0" applyFont="1" applyFill="1" applyBorder="1" applyAlignment="1">
      <alignment horizontal="center" vertical="center"/>
    </xf>
    <xf numFmtId="0" fontId="20" fillId="24" borderId="94" xfId="0" applyFont="1" applyFill="1" applyBorder="1" applyAlignment="1">
      <alignment horizontal="center" vertical="center"/>
    </xf>
    <xf numFmtId="0" fontId="20" fillId="24" borderId="146" xfId="0" applyFont="1" applyFill="1" applyBorder="1">
      <alignment vertical="center"/>
    </xf>
    <xf numFmtId="0" fontId="20" fillId="24" borderId="58" xfId="0" applyFont="1" applyFill="1" applyBorder="1" applyAlignment="1">
      <alignment vertical="center" wrapText="1"/>
    </xf>
    <xf numFmtId="0" fontId="45" fillId="24" borderId="129" xfId="42" applyNumberFormat="1" applyFont="1" applyFill="1" applyBorder="1" applyAlignment="1" applyProtection="1">
      <alignment vertical="center" wrapText="1"/>
    </xf>
    <xf numFmtId="0" fontId="20" fillId="29" borderId="143" xfId="0" applyFont="1" applyFill="1" applyBorder="1" applyAlignment="1">
      <alignment horizontal="center" vertical="center"/>
    </xf>
    <xf numFmtId="0" fontId="20" fillId="29" borderId="17" xfId="0" applyFont="1" applyFill="1" applyBorder="1" applyAlignment="1">
      <alignment horizontal="center" vertical="center"/>
    </xf>
    <xf numFmtId="0" fontId="20" fillId="32" borderId="0" xfId="0" applyFont="1" applyFill="1">
      <alignment vertical="center"/>
    </xf>
    <xf numFmtId="0" fontId="22" fillId="24" borderId="0" xfId="0" applyFont="1" applyFill="1" applyAlignment="1">
      <alignment horizontal="left" vertical="center"/>
    </xf>
    <xf numFmtId="0" fontId="22" fillId="24" borderId="0" xfId="0" applyFont="1" applyFill="1" applyAlignment="1">
      <alignment horizontal="center" vertical="center"/>
    </xf>
    <xf numFmtId="0" fontId="22" fillId="24" borderId="62" xfId="0" applyFont="1" applyFill="1" applyBorder="1" applyAlignment="1">
      <alignment horizontal="center" vertical="center"/>
    </xf>
    <xf numFmtId="0" fontId="20" fillId="0" borderId="0" xfId="0" applyFont="1" applyAlignment="1">
      <alignment vertical="center" wrapText="1"/>
    </xf>
    <xf numFmtId="0" fontId="43" fillId="0" borderId="0" xfId="0" applyFont="1">
      <alignment vertical="center"/>
    </xf>
    <xf numFmtId="0" fontId="44" fillId="0" borderId="0" xfId="0" applyFont="1">
      <alignment vertical="center"/>
    </xf>
    <xf numFmtId="176" fontId="0" fillId="0" borderId="0" xfId="0" applyNumberFormat="1">
      <alignment vertical="center"/>
    </xf>
    <xf numFmtId="176" fontId="43" fillId="0" borderId="0" xfId="0" applyNumberFormat="1" applyFont="1">
      <alignment vertical="center"/>
    </xf>
    <xf numFmtId="0" fontId="0" fillId="0" borderId="0" xfId="0" quotePrefix="1">
      <alignment vertical="center"/>
    </xf>
    <xf numFmtId="0" fontId="43" fillId="0" borderId="0" xfId="0" quotePrefix="1" applyFont="1">
      <alignment vertical="center"/>
    </xf>
    <xf numFmtId="0" fontId="44" fillId="0" borderId="0" xfId="0" quotePrefix="1" applyFont="1">
      <alignment vertical="center"/>
    </xf>
    <xf numFmtId="0" fontId="20" fillId="0" borderId="71" xfId="0" applyFont="1" applyBorder="1">
      <alignment vertical="center"/>
    </xf>
    <xf numFmtId="0" fontId="24" fillId="0" borderId="66" xfId="0" applyFont="1" applyBorder="1" applyAlignment="1">
      <alignment vertical="center" wrapText="1"/>
    </xf>
    <xf numFmtId="0" fontId="24" fillId="0" borderId="23" xfId="0" applyFont="1" applyBorder="1" applyAlignment="1">
      <alignment vertical="center" wrapText="1"/>
    </xf>
    <xf numFmtId="0" fontId="20" fillId="0" borderId="18" xfId="0" applyFont="1" applyBorder="1" applyAlignment="1">
      <alignment vertical="center" wrapText="1"/>
    </xf>
    <xf numFmtId="0" fontId="24" fillId="0" borderId="62" xfId="0" applyFont="1" applyBorder="1" applyAlignment="1">
      <alignment vertical="center" wrapText="1"/>
    </xf>
    <xf numFmtId="0" fontId="41" fillId="0" borderId="0" xfId="0" applyFont="1">
      <alignment vertical="center"/>
    </xf>
    <xf numFmtId="0" fontId="42" fillId="0" borderId="0" xfId="0" applyFont="1">
      <alignment vertical="center"/>
    </xf>
    <xf numFmtId="0" fontId="24" fillId="0" borderId="0" xfId="0" applyFont="1" applyAlignment="1">
      <alignment vertical="center" wrapText="1"/>
    </xf>
    <xf numFmtId="0" fontId="0" fillId="0" borderId="59" xfId="0" applyBorder="1" applyAlignment="1">
      <alignment horizontal="center" vertical="center"/>
    </xf>
    <xf numFmtId="0" fontId="0" fillId="0" borderId="18" xfId="0" applyBorder="1" applyAlignment="1">
      <alignment horizontal="center" vertical="center"/>
    </xf>
    <xf numFmtId="0" fontId="21" fillId="28" borderId="135" xfId="0" applyFont="1" applyFill="1" applyBorder="1" applyAlignment="1">
      <alignment vertical="center" wrapText="1"/>
    </xf>
    <xf numFmtId="0" fontId="0" fillId="0" borderId="122" xfId="0" applyBorder="1">
      <alignment vertical="center"/>
    </xf>
    <xf numFmtId="0" fontId="0" fillId="0" borderId="122" xfId="0" applyBorder="1" applyAlignment="1">
      <alignment vertical="center" textRotation="255"/>
    </xf>
    <xf numFmtId="0" fontId="0" fillId="0" borderId="122" xfId="0" applyBorder="1" applyAlignment="1">
      <alignment horizontal="left" vertical="center" wrapText="1"/>
    </xf>
    <xf numFmtId="0" fontId="0" fillId="29" borderId="0" xfId="0" applyFill="1">
      <alignment vertical="center"/>
    </xf>
    <xf numFmtId="0" fontId="30" fillId="0" borderId="0" xfId="0" applyFont="1">
      <alignment vertical="center"/>
    </xf>
    <xf numFmtId="0" fontId="36" fillId="24" borderId="36" xfId="0" applyFont="1" applyFill="1" applyBorder="1">
      <alignment vertical="center"/>
    </xf>
    <xf numFmtId="0" fontId="36" fillId="24" borderId="44" xfId="0" applyFont="1" applyFill="1" applyBorder="1">
      <alignment vertical="center"/>
    </xf>
    <xf numFmtId="0" fontId="20" fillId="24" borderId="19" xfId="0" applyFont="1" applyFill="1" applyBorder="1" applyAlignment="1">
      <alignment horizontal="center" vertical="center"/>
    </xf>
    <xf numFmtId="0" fontId="30" fillId="0" borderId="0" xfId="0" applyFont="1" applyAlignment="1">
      <alignment horizontal="center" vertical="center"/>
    </xf>
    <xf numFmtId="0" fontId="0" fillId="29" borderId="10" xfId="0" applyFill="1" applyBorder="1">
      <alignment vertical="center"/>
    </xf>
    <xf numFmtId="0" fontId="0" fillId="29" borderId="58" xfId="0" applyFill="1" applyBorder="1">
      <alignment vertical="center"/>
    </xf>
    <xf numFmtId="0" fontId="0" fillId="29" borderId="23" xfId="0" applyFill="1" applyBorder="1">
      <alignment vertical="center"/>
    </xf>
    <xf numFmtId="0" fontId="38" fillId="29" borderId="23" xfId="0" applyFont="1" applyFill="1" applyBorder="1" applyAlignment="1">
      <alignment horizontal="left" vertical="center"/>
    </xf>
    <xf numFmtId="0" fontId="38" fillId="0" borderId="58" xfId="0" applyFont="1" applyBorder="1">
      <alignment vertical="center"/>
    </xf>
    <xf numFmtId="0" fontId="38" fillId="29" borderId="58" xfId="0" applyFont="1" applyFill="1" applyBorder="1">
      <alignment vertical="center"/>
    </xf>
    <xf numFmtId="0" fontId="38" fillId="0" borderId="0" xfId="0" applyFont="1">
      <alignment vertical="center"/>
    </xf>
    <xf numFmtId="0" fontId="0" fillId="29" borderId="18" xfId="0" applyFill="1" applyBorder="1">
      <alignment vertical="center"/>
    </xf>
    <xf numFmtId="0" fontId="0" fillId="29" borderId="59" xfId="0" applyFill="1" applyBorder="1">
      <alignment vertical="center"/>
    </xf>
    <xf numFmtId="0" fontId="0" fillId="29" borderId="62" xfId="0" applyFill="1" applyBorder="1">
      <alignment vertical="center"/>
    </xf>
    <xf numFmtId="0" fontId="0" fillId="29" borderId="61" xfId="0" applyFill="1" applyBorder="1">
      <alignment vertical="center"/>
    </xf>
    <xf numFmtId="0" fontId="0" fillId="29" borderId="60" xfId="0" applyFill="1" applyBorder="1">
      <alignment vertical="center"/>
    </xf>
    <xf numFmtId="0" fontId="38" fillId="0" borderId="18" xfId="0" applyFont="1" applyBorder="1" applyAlignment="1">
      <alignment horizontal="center" vertical="center"/>
    </xf>
    <xf numFmtId="0" fontId="38" fillId="0" borderId="59" xfId="0" applyFont="1" applyBorder="1" applyAlignment="1">
      <alignment horizontal="center" vertical="center"/>
    </xf>
    <xf numFmtId="0" fontId="38" fillId="29" borderId="18" xfId="0" applyFont="1" applyFill="1" applyBorder="1" applyAlignment="1">
      <alignment horizontal="center" vertical="center"/>
    </xf>
    <xf numFmtId="0" fontId="38" fillId="29" borderId="59"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38" fillId="0" borderId="59" xfId="0" applyFont="1" applyBorder="1">
      <alignment vertical="center"/>
    </xf>
    <xf numFmtId="0" fontId="38" fillId="0" borderId="60" xfId="0" applyFont="1" applyBorder="1" applyAlignment="1">
      <alignment horizontal="center" vertical="center"/>
    </xf>
    <xf numFmtId="0" fontId="38" fillId="0" borderId="23" xfId="0" applyFont="1" applyBorder="1">
      <alignment vertical="center"/>
    </xf>
    <xf numFmtId="0" fontId="38" fillId="0" borderId="10" xfId="0" applyFont="1" applyBorder="1" applyAlignment="1">
      <alignment horizontal="left" vertical="center"/>
    </xf>
    <xf numFmtId="0" fontId="38" fillId="0" borderId="0" xfId="0" applyFont="1" applyAlignment="1">
      <alignment horizontal="center" vertical="center"/>
    </xf>
    <xf numFmtId="0" fontId="0" fillId="29" borderId="18" xfId="0" applyFill="1" applyBorder="1" applyAlignment="1">
      <alignment horizontal="center" vertical="center"/>
    </xf>
    <xf numFmtId="0" fontId="38" fillId="29" borderId="60" xfId="0" applyFont="1" applyFill="1" applyBorder="1" applyAlignment="1">
      <alignment horizontal="center" vertical="center"/>
    </xf>
    <xf numFmtId="0" fontId="38" fillId="29" borderId="61" xfId="0" applyFont="1" applyFill="1" applyBorder="1">
      <alignment vertical="center"/>
    </xf>
    <xf numFmtId="0" fontId="38" fillId="0" borderId="61" xfId="0" applyFont="1" applyBorder="1" applyAlignment="1">
      <alignment horizontal="center" vertical="center"/>
    </xf>
    <xf numFmtId="0" fontId="0" fillId="0" borderId="10" xfId="0" applyBorder="1" applyAlignment="1">
      <alignment horizontal="left" vertical="center"/>
    </xf>
    <xf numFmtId="0" fontId="0" fillId="25" borderId="0" xfId="0" applyFill="1">
      <alignment vertical="center"/>
    </xf>
    <xf numFmtId="49" fontId="0" fillId="0" borderId="0" xfId="0" applyNumberFormat="1">
      <alignment vertical="center"/>
    </xf>
    <xf numFmtId="0" fontId="0" fillId="0" borderId="156" xfId="0" applyBorder="1">
      <alignment vertical="center"/>
    </xf>
    <xf numFmtId="0" fontId="20" fillId="24" borderId="165" xfId="0" applyFont="1" applyFill="1" applyBorder="1" applyAlignment="1">
      <alignment horizontal="center" vertical="center" wrapText="1"/>
    </xf>
    <xf numFmtId="0" fontId="20" fillId="24" borderId="166" xfId="0" applyFont="1" applyFill="1" applyBorder="1" applyAlignment="1">
      <alignment horizontal="center" vertical="center" wrapText="1"/>
    </xf>
    <xf numFmtId="0" fontId="20" fillId="24" borderId="167" xfId="0" applyFont="1" applyFill="1" applyBorder="1" applyAlignment="1">
      <alignment horizontal="center" vertical="center" wrapText="1"/>
    </xf>
    <xf numFmtId="0" fontId="20" fillId="24" borderId="107" xfId="0" applyFont="1" applyFill="1" applyBorder="1" applyAlignment="1">
      <alignment horizontal="center" vertical="center"/>
    </xf>
    <xf numFmtId="0" fontId="20" fillId="24" borderId="155" xfId="0" applyFont="1" applyFill="1" applyBorder="1" applyAlignment="1">
      <alignment horizontal="center" vertical="center"/>
    </xf>
    <xf numFmtId="0" fontId="20" fillId="29" borderId="155" xfId="0" applyFont="1" applyFill="1" applyBorder="1" applyAlignment="1">
      <alignment horizontal="center" vertical="center"/>
    </xf>
    <xf numFmtId="0" fontId="20" fillId="24" borderId="169" xfId="0" applyFont="1" applyFill="1" applyBorder="1" applyAlignment="1">
      <alignment horizontal="center" vertical="center"/>
    </xf>
    <xf numFmtId="0" fontId="20" fillId="24" borderId="170" xfId="0" applyFont="1" applyFill="1" applyBorder="1">
      <alignment vertical="center"/>
    </xf>
    <xf numFmtId="0" fontId="20" fillId="24" borderId="171" xfId="0" applyFont="1" applyFill="1" applyBorder="1">
      <alignment vertical="center"/>
    </xf>
    <xf numFmtId="0" fontId="20" fillId="24" borderId="34" xfId="0" applyFont="1" applyFill="1" applyBorder="1">
      <alignment vertical="center"/>
    </xf>
    <xf numFmtId="0" fontId="20" fillId="24" borderId="172" xfId="0" applyFont="1" applyFill="1" applyBorder="1">
      <alignment vertical="center"/>
    </xf>
    <xf numFmtId="0" fontId="20" fillId="29" borderId="172" xfId="0" applyFont="1" applyFill="1" applyBorder="1">
      <alignment vertical="center"/>
    </xf>
    <xf numFmtId="0" fontId="20" fillId="29" borderId="34" xfId="0" applyFont="1" applyFill="1" applyBorder="1">
      <alignment vertical="center"/>
    </xf>
    <xf numFmtId="0" fontId="20" fillId="29" borderId="169" xfId="0" applyFont="1" applyFill="1" applyBorder="1" applyAlignment="1">
      <alignment horizontal="center" vertical="center"/>
    </xf>
    <xf numFmtId="0" fontId="20" fillId="29" borderId="166" xfId="0" applyFont="1" applyFill="1" applyBorder="1" applyAlignment="1">
      <alignment horizontal="center" vertical="center"/>
    </xf>
    <xf numFmtId="0" fontId="20" fillId="0" borderId="176" xfId="0" applyFont="1" applyBorder="1">
      <alignment vertical="center"/>
    </xf>
    <xf numFmtId="0" fontId="20" fillId="24" borderId="173" xfId="0" applyFont="1" applyFill="1" applyBorder="1">
      <alignment vertical="center"/>
    </xf>
    <xf numFmtId="0" fontId="20" fillId="0" borderId="58" xfId="0" applyFont="1" applyBorder="1" applyAlignment="1">
      <alignment horizontal="center" vertical="center"/>
    </xf>
    <xf numFmtId="0" fontId="38" fillId="0" borderId="58" xfId="0" applyFont="1" applyBorder="1" applyAlignment="1">
      <alignment horizontal="center" vertical="center"/>
    </xf>
    <xf numFmtId="176" fontId="20" fillId="24" borderId="21" xfId="42" applyFont="1" applyFill="1" applyBorder="1" applyAlignment="1" applyProtection="1">
      <alignment horizontal="right" vertical="center" wrapText="1" shrinkToFit="1"/>
    </xf>
    <xf numFmtId="176" fontId="20" fillId="24" borderId="11" xfId="42" applyFont="1" applyFill="1" applyBorder="1" applyAlignment="1" applyProtection="1">
      <alignment horizontal="center" vertical="center" shrinkToFit="1"/>
    </xf>
    <xf numFmtId="0" fontId="38" fillId="0" borderId="58" xfId="0" applyFont="1" applyBorder="1" applyAlignment="1">
      <alignment horizontal="left" vertical="center"/>
    </xf>
    <xf numFmtId="0" fontId="0" fillId="0" borderId="61" xfId="0" applyBorder="1" applyAlignment="1">
      <alignment horizontal="center" vertical="center"/>
    </xf>
    <xf numFmtId="0" fontId="0" fillId="0" borderId="60" xfId="0" applyBorder="1" applyAlignment="1">
      <alignment horizontal="center" vertical="center"/>
    </xf>
    <xf numFmtId="0" fontId="20" fillId="29" borderId="72" xfId="0" applyFont="1" applyFill="1" applyBorder="1" applyAlignment="1">
      <alignment horizontal="center" vertical="center"/>
    </xf>
    <xf numFmtId="0" fontId="0" fillId="0" borderId="23" xfId="0" applyBorder="1" applyAlignment="1">
      <alignment horizontal="left" vertical="top"/>
    </xf>
    <xf numFmtId="0" fontId="38" fillId="0" borderId="62" xfId="0" applyFont="1" applyBorder="1" applyAlignment="1">
      <alignment horizontal="center" vertical="center"/>
    </xf>
    <xf numFmtId="0" fontId="20" fillId="29" borderId="12" xfId="0" applyFont="1" applyFill="1" applyBorder="1" applyAlignment="1">
      <alignment horizontal="center" vertical="center"/>
    </xf>
    <xf numFmtId="0" fontId="20" fillId="29" borderId="139" xfId="0" applyFont="1" applyFill="1" applyBorder="1" applyAlignment="1">
      <alignment horizontal="center" vertical="center"/>
    </xf>
    <xf numFmtId="0" fontId="20" fillId="29" borderId="141" xfId="0" applyFont="1" applyFill="1" applyBorder="1" applyAlignment="1">
      <alignment horizontal="center" vertical="center"/>
    </xf>
    <xf numFmtId="0" fontId="20" fillId="24" borderId="92" xfId="0" applyFont="1" applyFill="1" applyBorder="1">
      <alignment vertical="center"/>
    </xf>
    <xf numFmtId="0" fontId="20" fillId="29" borderId="140" xfId="0" applyFont="1" applyFill="1" applyBorder="1" applyAlignment="1">
      <alignment horizontal="center" vertical="center"/>
    </xf>
    <xf numFmtId="0" fontId="21" fillId="28" borderId="17" xfId="0" applyFont="1" applyFill="1" applyBorder="1" applyAlignment="1">
      <alignment horizontal="center" vertical="center" wrapText="1"/>
    </xf>
    <xf numFmtId="0" fontId="21" fillId="28" borderId="20" xfId="0" applyFont="1" applyFill="1" applyBorder="1" applyAlignment="1">
      <alignment horizontal="center" vertical="center" wrapText="1"/>
    </xf>
    <xf numFmtId="0" fontId="38" fillId="0" borderId="0" xfId="0" applyFont="1" applyAlignment="1">
      <alignment horizontal="left" vertical="center"/>
    </xf>
    <xf numFmtId="0" fontId="35" fillId="24" borderId="23" xfId="0" applyFont="1" applyFill="1" applyBorder="1" applyAlignment="1">
      <alignment horizontal="left" vertical="center"/>
    </xf>
    <xf numFmtId="0" fontId="36" fillId="24" borderId="187" xfId="0" applyFont="1" applyFill="1" applyBorder="1" applyAlignment="1">
      <alignment vertical="center" shrinkToFit="1"/>
    </xf>
    <xf numFmtId="0" fontId="36" fillId="24" borderId="188" xfId="0" applyFont="1" applyFill="1" applyBorder="1">
      <alignment vertical="center"/>
    </xf>
    <xf numFmtId="0" fontId="36" fillId="24" borderId="190" xfId="0" applyFont="1" applyFill="1" applyBorder="1">
      <alignment vertical="center"/>
    </xf>
    <xf numFmtId="0" fontId="30" fillId="24" borderId="192" xfId="0" applyFont="1" applyFill="1" applyBorder="1" applyAlignment="1">
      <alignment horizontal="center" vertical="center"/>
    </xf>
    <xf numFmtId="0" fontId="0" fillId="24" borderId="195" xfId="0" applyFill="1" applyBorder="1" applyAlignment="1">
      <alignment horizontal="center" vertical="center"/>
    </xf>
    <xf numFmtId="0" fontId="0" fillId="24" borderId="197" xfId="0" applyFill="1" applyBorder="1" applyAlignment="1">
      <alignment horizontal="center" vertical="center"/>
    </xf>
    <xf numFmtId="0" fontId="30" fillId="24" borderId="197" xfId="0" applyFont="1" applyFill="1" applyBorder="1" applyAlignment="1">
      <alignment horizontal="center" vertical="center"/>
    </xf>
    <xf numFmtId="0" fontId="30" fillId="24" borderId="199" xfId="0" applyFont="1" applyFill="1" applyBorder="1" applyAlignment="1">
      <alignment horizontal="center" vertical="center"/>
    </xf>
    <xf numFmtId="0" fontId="30" fillId="24" borderId="60" xfId="0" applyFont="1" applyFill="1" applyBorder="1" applyAlignment="1">
      <alignment horizontal="center" vertical="center"/>
    </xf>
    <xf numFmtId="0" fontId="0" fillId="24" borderId="0" xfId="0" applyFill="1">
      <alignment vertical="center"/>
    </xf>
    <xf numFmtId="0" fontId="20" fillId="0" borderId="33" xfId="0" applyFont="1" applyBorder="1">
      <alignment vertical="center"/>
    </xf>
    <xf numFmtId="0" fontId="20" fillId="0" borderId="122" xfId="0" applyFont="1" applyBorder="1">
      <alignment vertical="center"/>
    </xf>
    <xf numFmtId="0" fontId="55" fillId="24" borderId="10" xfId="0" applyFont="1" applyFill="1" applyBorder="1" applyAlignment="1">
      <alignment horizontal="left" vertical="center"/>
    </xf>
    <xf numFmtId="0" fontId="34" fillId="28" borderId="128" xfId="0" applyFont="1" applyFill="1" applyBorder="1" applyAlignment="1">
      <alignment horizontal="center" vertical="center" wrapText="1"/>
    </xf>
    <xf numFmtId="0" fontId="24" fillId="0" borderId="10" xfId="0" applyFont="1" applyBorder="1">
      <alignment vertical="center"/>
    </xf>
    <xf numFmtId="0" fontId="29" fillId="0" borderId="122" xfId="0" applyFont="1" applyBorder="1" applyAlignment="1">
      <alignment vertical="center" wrapText="1"/>
    </xf>
    <xf numFmtId="0" fontId="29" fillId="0" borderId="60" xfId="0" applyFont="1" applyBorder="1" applyAlignment="1">
      <alignment vertical="center" wrapText="1"/>
    </xf>
    <xf numFmtId="0" fontId="29" fillId="0" borderId="43" xfId="0" applyFont="1" applyBorder="1">
      <alignment vertical="center"/>
    </xf>
    <xf numFmtId="0" fontId="57" fillId="0" borderId="58" xfId="0" applyFont="1" applyBorder="1" applyAlignment="1">
      <alignment vertical="center" wrapText="1"/>
    </xf>
    <xf numFmtId="0" fontId="39" fillId="0" borderId="43" xfId="0" applyFont="1" applyBorder="1" applyAlignment="1">
      <alignment vertical="center" wrapText="1"/>
    </xf>
    <xf numFmtId="0" fontId="21" fillId="35" borderId="65" xfId="0" applyFont="1" applyFill="1" applyBorder="1" applyAlignment="1">
      <alignment horizontal="center" vertical="center" wrapText="1"/>
    </xf>
    <xf numFmtId="0" fontId="34" fillId="35" borderId="180" xfId="0" applyFont="1" applyFill="1" applyBorder="1" applyAlignment="1">
      <alignment horizontal="center" vertical="center" wrapText="1"/>
    </xf>
    <xf numFmtId="176" fontId="20" fillId="27" borderId="17" xfId="42" applyFont="1" applyFill="1" applyBorder="1" applyAlignment="1" applyProtection="1">
      <alignment horizontal="center" vertical="center" shrinkToFit="1"/>
    </xf>
    <xf numFmtId="176" fontId="20" fillId="27" borderId="11" xfId="42" applyFont="1" applyFill="1" applyBorder="1" applyAlignment="1" applyProtection="1">
      <alignment horizontal="center" vertical="center" shrinkToFit="1"/>
    </xf>
    <xf numFmtId="0" fontId="29" fillId="24" borderId="0" xfId="0" applyFont="1" applyFill="1" applyAlignment="1">
      <alignment vertical="center" wrapText="1"/>
    </xf>
    <xf numFmtId="0" fontId="20" fillId="0" borderId="43" xfId="0" applyFont="1" applyBorder="1">
      <alignment vertical="center"/>
    </xf>
    <xf numFmtId="0" fontId="24" fillId="0" borderId="58" xfId="0" applyFont="1" applyBorder="1">
      <alignment vertical="center"/>
    </xf>
    <xf numFmtId="0" fontId="0" fillId="24" borderId="10" xfId="0" applyFill="1" applyBorder="1">
      <alignment vertical="center"/>
    </xf>
    <xf numFmtId="0" fontId="0" fillId="24" borderId="18" xfId="0" applyFill="1" applyBorder="1">
      <alignment vertical="center"/>
    </xf>
    <xf numFmtId="0" fontId="20" fillId="24" borderId="0" xfId="0" applyFont="1" applyFill="1" applyAlignment="1">
      <alignment horizontal="center" vertical="center" wrapText="1"/>
    </xf>
    <xf numFmtId="0" fontId="20" fillId="24" borderId="35" xfId="0" applyFont="1" applyFill="1" applyBorder="1" applyAlignment="1">
      <alignment horizontal="center" vertical="center" wrapText="1"/>
    </xf>
    <xf numFmtId="0" fontId="20" fillId="24" borderId="158" xfId="0" applyFont="1" applyFill="1" applyBorder="1" applyAlignment="1">
      <alignment horizontal="center" vertical="center" wrapText="1"/>
    </xf>
    <xf numFmtId="0" fontId="20" fillId="24" borderId="39" xfId="0" applyFont="1" applyFill="1" applyBorder="1" applyAlignment="1">
      <alignment horizontal="center" vertical="center" wrapText="1"/>
    </xf>
    <xf numFmtId="0" fontId="20" fillId="24" borderId="17" xfId="0" applyFont="1" applyFill="1" applyBorder="1" applyAlignment="1">
      <alignment horizontal="center" vertical="center"/>
    </xf>
    <xf numFmtId="0" fontId="20" fillId="29" borderId="19" xfId="0" applyFont="1" applyFill="1" applyBorder="1" applyAlignment="1">
      <alignment horizontal="center" vertical="center"/>
    </xf>
    <xf numFmtId="0" fontId="20" fillId="24" borderId="21" xfId="0" applyFont="1" applyFill="1" applyBorder="1" applyAlignment="1">
      <alignment horizontal="center" vertical="center"/>
    </xf>
    <xf numFmtId="0" fontId="20" fillId="24" borderId="207" xfId="0" applyFont="1" applyFill="1" applyBorder="1">
      <alignment vertical="center"/>
    </xf>
    <xf numFmtId="49" fontId="20" fillId="24" borderId="142" xfId="0" applyNumberFormat="1" applyFont="1" applyFill="1" applyBorder="1">
      <alignment vertical="center"/>
    </xf>
    <xf numFmtId="0" fontId="20" fillId="24" borderId="208" xfId="0" applyFont="1" applyFill="1" applyBorder="1" applyAlignment="1">
      <alignment horizontal="center" vertical="center"/>
    </xf>
    <xf numFmtId="0" fontId="20" fillId="29" borderId="208" xfId="0" applyFont="1" applyFill="1" applyBorder="1" applyAlignment="1">
      <alignment horizontal="center" vertical="center"/>
    </xf>
    <xf numFmtId="0" fontId="20" fillId="29" borderId="209" xfId="0" applyFont="1" applyFill="1" applyBorder="1" applyAlignment="1">
      <alignment horizontal="center" vertical="center"/>
    </xf>
    <xf numFmtId="0" fontId="20" fillId="29" borderId="14" xfId="0" applyFont="1" applyFill="1" applyBorder="1" applyAlignment="1">
      <alignment horizontal="center" vertical="center"/>
    </xf>
    <xf numFmtId="0" fontId="20" fillId="29" borderId="11" xfId="0" applyFont="1" applyFill="1" applyBorder="1" applyAlignment="1">
      <alignment horizontal="center" vertical="center"/>
    </xf>
    <xf numFmtId="0" fontId="20" fillId="24" borderId="210" xfId="0" applyFont="1" applyFill="1" applyBorder="1" applyAlignment="1">
      <alignment horizontal="center" vertical="center"/>
    </xf>
    <xf numFmtId="0" fontId="20" fillId="24" borderId="211" xfId="0" applyFont="1" applyFill="1" applyBorder="1">
      <alignment vertical="center"/>
    </xf>
    <xf numFmtId="0" fontId="20" fillId="24" borderId="212" xfId="0" applyFont="1" applyFill="1" applyBorder="1">
      <alignment vertical="center"/>
    </xf>
    <xf numFmtId="0" fontId="20" fillId="24" borderId="62" xfId="0" applyFont="1" applyFill="1" applyBorder="1" applyAlignment="1">
      <alignment horizontal="center" vertical="center" wrapText="1"/>
    </xf>
    <xf numFmtId="0" fontId="20" fillId="24" borderId="178" xfId="0" applyFont="1" applyFill="1" applyBorder="1" applyAlignment="1">
      <alignment horizontal="center" vertical="center" wrapText="1"/>
    </xf>
    <xf numFmtId="0" fontId="20" fillId="24" borderId="182" xfId="0" applyFont="1" applyFill="1" applyBorder="1" applyAlignment="1">
      <alignment horizontal="center" vertical="center" wrapText="1"/>
    </xf>
    <xf numFmtId="0" fontId="20" fillId="24" borderId="40" xfId="0" applyFont="1" applyFill="1" applyBorder="1" applyAlignment="1">
      <alignment horizontal="center" vertical="center" wrapText="1"/>
    </xf>
    <xf numFmtId="0" fontId="20" fillId="24" borderId="16" xfId="0" applyFont="1" applyFill="1" applyBorder="1" applyAlignment="1">
      <alignment horizontal="center" vertical="center"/>
    </xf>
    <xf numFmtId="0" fontId="20" fillId="24" borderId="177" xfId="0" applyFont="1" applyFill="1" applyBorder="1" applyAlignment="1">
      <alignment horizontal="center" vertical="center"/>
    </xf>
    <xf numFmtId="0" fontId="20" fillId="29" borderId="177" xfId="0" applyFont="1" applyFill="1" applyBorder="1" applyAlignment="1">
      <alignment horizontal="center" vertical="center"/>
    </xf>
    <xf numFmtId="0" fontId="20" fillId="29" borderId="16" xfId="0" applyFont="1" applyFill="1" applyBorder="1" applyAlignment="1">
      <alignment horizontal="center" vertical="center"/>
    </xf>
    <xf numFmtId="0" fontId="20" fillId="24" borderId="128" xfId="0" applyFont="1" applyFill="1" applyBorder="1" applyAlignment="1">
      <alignment horizontal="center" vertical="center"/>
    </xf>
    <xf numFmtId="0" fontId="20" fillId="24" borderId="114" xfId="0" applyFont="1" applyFill="1" applyBorder="1">
      <alignment vertical="center"/>
    </xf>
    <xf numFmtId="0" fontId="0" fillId="27" borderId="0" xfId="0" applyFill="1">
      <alignment vertical="center"/>
    </xf>
    <xf numFmtId="0" fontId="0" fillId="27" borderId="18" xfId="0" applyFill="1" applyBorder="1">
      <alignment vertical="center"/>
    </xf>
    <xf numFmtId="0" fontId="24" fillId="0" borderId="122" xfId="0" applyFont="1" applyBorder="1">
      <alignment vertical="center"/>
    </xf>
    <xf numFmtId="0" fontId="0" fillId="0" borderId="18" xfId="0" applyBorder="1" applyAlignment="1">
      <alignment horizontal="left" vertical="center"/>
    </xf>
    <xf numFmtId="0" fontId="0" fillId="0" borderId="59" xfId="0" applyBorder="1" applyAlignment="1">
      <alignment horizontal="right" vertical="center"/>
    </xf>
    <xf numFmtId="0" fontId="30" fillId="24" borderId="77" xfId="0" applyFont="1" applyFill="1" applyBorder="1" applyAlignment="1">
      <alignment horizontal="center" vertical="center"/>
    </xf>
    <xf numFmtId="0" fontId="53" fillId="28" borderId="78" xfId="0" applyFont="1" applyFill="1" applyBorder="1" applyAlignment="1">
      <alignment vertical="center" wrapText="1"/>
    </xf>
    <xf numFmtId="0" fontId="53" fillId="28" borderId="20" xfId="0" applyFont="1" applyFill="1" applyBorder="1" applyAlignment="1">
      <alignment horizontal="center" vertical="center" wrapText="1"/>
    </xf>
    <xf numFmtId="0" fontId="53" fillId="28" borderId="23"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right" vertical="center"/>
    </xf>
    <xf numFmtId="0" fontId="0" fillId="29" borderId="23" xfId="0" applyFill="1" applyBorder="1" applyAlignment="1">
      <alignment horizontal="left" vertical="center"/>
    </xf>
    <xf numFmtId="0" fontId="38" fillId="29" borderId="58" xfId="0" applyFont="1" applyFill="1" applyBorder="1" applyAlignment="1">
      <alignment horizontal="left" vertical="center"/>
    </xf>
    <xf numFmtId="0" fontId="0" fillId="29" borderId="60" xfId="0" applyFill="1" applyBorder="1" applyAlignment="1">
      <alignment horizontal="left" vertical="center"/>
    </xf>
    <xf numFmtId="0" fontId="0" fillId="29" borderId="10" xfId="0" applyFill="1" applyBorder="1" applyAlignment="1">
      <alignment horizontal="left" vertical="center"/>
    </xf>
    <xf numFmtId="0" fontId="0" fillId="0" borderId="122" xfId="0" applyBorder="1" applyAlignment="1">
      <alignment vertical="center" textRotation="255" wrapText="1"/>
    </xf>
    <xf numFmtId="0" fontId="0" fillId="26" borderId="18" xfId="0" applyFill="1" applyBorder="1">
      <alignment vertical="center"/>
    </xf>
    <xf numFmtId="0" fontId="20" fillId="24" borderId="238" xfId="0" applyFont="1" applyFill="1" applyBorder="1" applyAlignment="1">
      <alignment horizontal="center" vertical="center" wrapText="1"/>
    </xf>
    <xf numFmtId="0" fontId="20" fillId="24" borderId="239" xfId="0" applyFont="1" applyFill="1" applyBorder="1" applyAlignment="1">
      <alignment horizontal="center" vertical="center" wrapText="1"/>
    </xf>
    <xf numFmtId="0" fontId="20" fillId="24" borderId="233" xfId="0" applyFont="1" applyFill="1" applyBorder="1" applyAlignment="1">
      <alignment horizontal="center" vertical="center" wrapText="1"/>
    </xf>
    <xf numFmtId="0" fontId="20" fillId="24" borderId="240" xfId="0" applyFont="1" applyFill="1" applyBorder="1" applyAlignment="1">
      <alignment horizontal="center" vertical="center" wrapText="1"/>
    </xf>
    <xf numFmtId="0" fontId="20" fillId="24" borderId="231" xfId="0" applyFont="1" applyFill="1" applyBorder="1" applyAlignment="1">
      <alignment horizontal="center" vertical="center"/>
    </xf>
    <xf numFmtId="0" fontId="20" fillId="24" borderId="230" xfId="0" applyFont="1" applyFill="1" applyBorder="1" applyAlignment="1">
      <alignment horizontal="center" vertical="center"/>
    </xf>
    <xf numFmtId="0" fontId="20" fillId="29" borderId="230" xfId="0" applyFont="1" applyFill="1" applyBorder="1" applyAlignment="1">
      <alignment horizontal="center" vertical="center"/>
    </xf>
    <xf numFmtId="0" fontId="20" fillId="29" borderId="231" xfId="0" applyFont="1" applyFill="1" applyBorder="1" applyAlignment="1">
      <alignment horizontal="center" vertical="center"/>
    </xf>
    <xf numFmtId="0" fontId="20" fillId="24" borderId="232" xfId="0" applyFont="1" applyFill="1" applyBorder="1" applyAlignment="1">
      <alignment horizontal="center" vertical="center"/>
    </xf>
    <xf numFmtId="49" fontId="20" fillId="24" borderId="241" xfId="0" applyNumberFormat="1" applyFont="1" applyFill="1" applyBorder="1">
      <alignment vertical="center"/>
    </xf>
    <xf numFmtId="0" fontId="0" fillId="24" borderId="23" xfId="0" applyFill="1" applyBorder="1">
      <alignment vertical="center"/>
    </xf>
    <xf numFmtId="0" fontId="0" fillId="24" borderId="242" xfId="0" applyFill="1" applyBorder="1" applyAlignment="1">
      <alignment horizontal="center" vertical="center"/>
    </xf>
    <xf numFmtId="0" fontId="27" fillId="24" borderId="10" xfId="0" applyFont="1" applyFill="1" applyBorder="1" applyAlignment="1">
      <alignment vertical="center" wrapText="1"/>
    </xf>
    <xf numFmtId="0" fontId="27" fillId="24" borderId="110" xfId="0" applyFont="1" applyFill="1" applyBorder="1" applyAlignment="1">
      <alignment horizontal="center" vertical="center" wrapText="1"/>
    </xf>
    <xf numFmtId="0" fontId="27" fillId="24" borderId="18" xfId="0" applyFont="1" applyFill="1" applyBorder="1" applyAlignment="1">
      <alignment vertical="center" wrapText="1"/>
    </xf>
    <xf numFmtId="0" fontId="27" fillId="24" borderId="186" xfId="0" applyFont="1" applyFill="1" applyBorder="1" applyAlignment="1">
      <alignment vertical="center" wrapText="1"/>
    </xf>
    <xf numFmtId="0" fontId="27" fillId="24" borderId="130" xfId="0" applyFont="1" applyFill="1" applyBorder="1" applyAlignment="1">
      <alignment vertical="center" wrapText="1"/>
    </xf>
    <xf numFmtId="0" fontId="27" fillId="27" borderId="10" xfId="0" applyFont="1" applyFill="1" applyBorder="1" applyAlignment="1">
      <alignment vertical="center" wrapText="1"/>
    </xf>
    <xf numFmtId="0" fontId="27" fillId="27" borderId="18" xfId="0" applyFont="1" applyFill="1" applyBorder="1">
      <alignment vertical="center"/>
    </xf>
    <xf numFmtId="0" fontId="25" fillId="32" borderId="0" xfId="0" applyFont="1" applyFill="1">
      <alignment vertical="center"/>
    </xf>
    <xf numFmtId="176" fontId="51" fillId="27" borderId="204" xfId="42" applyFont="1" applyFill="1" applyBorder="1" applyAlignment="1" applyProtection="1">
      <alignment vertical="center"/>
    </xf>
    <xf numFmtId="176" fontId="51" fillId="27" borderId="205" xfId="0" applyNumberFormat="1" applyFont="1" applyFill="1" applyBorder="1">
      <alignment vertical="center"/>
    </xf>
    <xf numFmtId="176" fontId="51" fillId="27" borderId="204" xfId="0" applyNumberFormat="1" applyFont="1" applyFill="1" applyBorder="1">
      <alignment vertical="center"/>
    </xf>
    <xf numFmtId="176" fontId="51" fillId="27" borderId="206" xfId="0" applyNumberFormat="1" applyFont="1" applyFill="1" applyBorder="1">
      <alignment vertical="center"/>
    </xf>
    <xf numFmtId="176" fontId="51" fillId="24" borderId="204" xfId="42" applyFont="1" applyFill="1" applyBorder="1" applyAlignment="1" applyProtection="1">
      <alignment vertical="center"/>
    </xf>
    <xf numFmtId="176" fontId="51" fillId="24" borderId="205" xfId="0" applyNumberFormat="1" applyFont="1" applyFill="1" applyBorder="1">
      <alignment vertical="center"/>
    </xf>
    <xf numFmtId="176" fontId="51" fillId="24" borderId="204" xfId="0" applyNumberFormat="1" applyFont="1" applyFill="1" applyBorder="1">
      <alignment vertical="center"/>
    </xf>
    <xf numFmtId="176" fontId="51" fillId="24" borderId="206" xfId="0" applyNumberFormat="1" applyFont="1" applyFill="1" applyBorder="1">
      <alignment vertical="center"/>
    </xf>
    <xf numFmtId="176" fontId="68" fillId="0" borderId="122" xfId="0" applyNumberFormat="1" applyFont="1" applyBorder="1">
      <alignment vertical="center"/>
    </xf>
    <xf numFmtId="176" fontId="68" fillId="0" borderId="43" xfId="0" applyNumberFormat="1" applyFont="1" applyBorder="1">
      <alignment vertical="center"/>
    </xf>
    <xf numFmtId="0" fontId="68" fillId="25" borderId="58" xfId="0" applyFont="1" applyFill="1" applyBorder="1">
      <alignment vertical="center"/>
    </xf>
    <xf numFmtId="0" fontId="68" fillId="0" borderId="58" xfId="0" applyFont="1" applyBorder="1">
      <alignment vertical="center"/>
    </xf>
    <xf numFmtId="0" fontId="68" fillId="0" borderId="66" xfId="0" applyFont="1" applyBorder="1">
      <alignment vertical="center"/>
    </xf>
    <xf numFmtId="0" fontId="68" fillId="0" borderId="122" xfId="0" applyFont="1" applyBorder="1">
      <alignment vertical="center"/>
    </xf>
    <xf numFmtId="176" fontId="70" fillId="24" borderId="112" xfId="42" applyFont="1" applyFill="1" applyBorder="1" applyAlignment="1" applyProtection="1">
      <alignment horizontal="right" vertical="center" shrinkToFit="1"/>
    </xf>
    <xf numFmtId="176" fontId="70" fillId="27" borderId="112" xfId="42" applyFont="1" applyFill="1" applyBorder="1" applyAlignment="1" applyProtection="1">
      <alignment horizontal="right" vertical="center" shrinkToFit="1"/>
    </xf>
    <xf numFmtId="176" fontId="70" fillId="27" borderId="214" xfId="42" applyFont="1" applyFill="1" applyBorder="1" applyAlignment="1" applyProtection="1">
      <alignment horizontal="right" vertical="center" shrinkToFit="1"/>
    </xf>
    <xf numFmtId="176" fontId="70" fillId="24" borderId="129" xfId="42" applyFont="1" applyFill="1" applyBorder="1" applyAlignment="1" applyProtection="1">
      <alignment horizontal="right" vertical="center" shrinkToFit="1"/>
    </xf>
    <xf numFmtId="176" fontId="70" fillId="27" borderId="129" xfId="42" applyFont="1" applyFill="1" applyBorder="1" applyAlignment="1" applyProtection="1">
      <alignment horizontal="right" vertical="center" shrinkToFit="1"/>
    </xf>
    <xf numFmtId="176" fontId="70" fillId="27" borderId="215" xfId="42" applyFont="1" applyFill="1" applyBorder="1" applyAlignment="1" applyProtection="1">
      <alignment horizontal="right" vertical="center" shrinkToFit="1"/>
    </xf>
    <xf numFmtId="176" fontId="70" fillId="27" borderId="216" xfId="42" applyFont="1" applyFill="1" applyBorder="1" applyAlignment="1" applyProtection="1">
      <alignment horizontal="right" vertical="center" shrinkToFit="1"/>
    </xf>
    <xf numFmtId="176" fontId="70" fillId="24" borderId="161" xfId="42" applyFont="1" applyFill="1" applyBorder="1" applyAlignment="1" applyProtection="1">
      <alignment horizontal="right" vertical="center" shrinkToFit="1"/>
    </xf>
    <xf numFmtId="176" fontId="70" fillId="24" borderId="162" xfId="42" applyFont="1" applyFill="1" applyBorder="1" applyAlignment="1" applyProtection="1">
      <alignment horizontal="right" vertical="center" shrinkToFit="1"/>
    </xf>
    <xf numFmtId="176" fontId="70" fillId="24" borderId="160" xfId="42" applyFont="1" applyFill="1" applyBorder="1" applyAlignment="1" applyProtection="1">
      <alignment horizontal="right" vertical="center" shrinkToFit="1"/>
    </xf>
    <xf numFmtId="176" fontId="70" fillId="27" borderId="217" xfId="42" applyFont="1" applyFill="1" applyBorder="1" applyAlignment="1" applyProtection="1">
      <alignment horizontal="right" vertical="center" shrinkToFit="1"/>
    </xf>
    <xf numFmtId="176" fontId="70" fillId="24" borderId="218" xfId="42" applyFont="1" applyFill="1" applyBorder="1" applyAlignment="1" applyProtection="1">
      <alignment horizontal="right" vertical="center" shrinkToFit="1"/>
    </xf>
    <xf numFmtId="176" fontId="70" fillId="24" borderId="219" xfId="42" applyFont="1" applyFill="1" applyBorder="1" applyAlignment="1" applyProtection="1">
      <alignment horizontal="right" vertical="center" shrinkToFit="1"/>
    </xf>
    <xf numFmtId="176" fontId="70" fillId="24" borderId="220" xfId="42" applyFont="1" applyFill="1" applyBorder="1" applyAlignment="1" applyProtection="1">
      <alignment horizontal="right" vertical="center" shrinkToFit="1"/>
    </xf>
    <xf numFmtId="176" fontId="70" fillId="24" borderId="221" xfId="42" applyFont="1" applyFill="1" applyBorder="1" applyAlignment="1" applyProtection="1">
      <alignment horizontal="right" vertical="center" shrinkToFit="1"/>
    </xf>
    <xf numFmtId="176" fontId="70" fillId="24" borderId="222" xfId="42" applyFont="1" applyFill="1" applyBorder="1" applyAlignment="1" applyProtection="1">
      <alignment horizontal="right" vertical="center" shrinkToFit="1"/>
    </xf>
    <xf numFmtId="176" fontId="70" fillId="27" borderId="160" xfId="42" applyFont="1" applyFill="1" applyBorder="1" applyAlignment="1" applyProtection="1">
      <alignment horizontal="right" vertical="center" shrinkToFit="1"/>
    </xf>
    <xf numFmtId="176" fontId="70" fillId="24" borderId="232" xfId="42" applyFont="1" applyFill="1" applyBorder="1" applyAlignment="1" applyProtection="1">
      <alignment horizontal="right" vertical="center" shrinkToFit="1"/>
    </xf>
    <xf numFmtId="176" fontId="70" fillId="24" borderId="233" xfId="42" applyFont="1" applyFill="1" applyBorder="1" applyAlignment="1" applyProtection="1">
      <alignment horizontal="right" vertical="center" shrinkToFit="1"/>
    </xf>
    <xf numFmtId="176" fontId="70" fillId="27" borderId="231" xfId="42" applyFont="1" applyFill="1" applyBorder="1" applyAlignment="1" applyProtection="1">
      <alignment horizontal="right" vertical="center" shrinkToFit="1"/>
    </xf>
    <xf numFmtId="176" fontId="70" fillId="24" borderId="94" xfId="42" applyFont="1" applyFill="1" applyBorder="1" applyAlignment="1" applyProtection="1">
      <alignment horizontal="right" vertical="center" shrinkToFit="1"/>
    </xf>
    <xf numFmtId="176" fontId="70" fillId="24" borderId="106" xfId="42" applyFont="1" applyFill="1" applyBorder="1" applyAlignment="1" applyProtection="1">
      <alignment horizontal="right" vertical="center" shrinkToFit="1"/>
    </xf>
    <xf numFmtId="176" fontId="70" fillId="24" borderId="15" xfId="42" applyFont="1" applyFill="1" applyBorder="1" applyAlignment="1" applyProtection="1">
      <alignment horizontal="right" vertical="center" shrinkToFit="1"/>
    </xf>
    <xf numFmtId="176" fontId="70" fillId="27" borderId="15" xfId="42" applyFont="1" applyFill="1" applyBorder="1" applyAlignment="1" applyProtection="1">
      <alignment horizontal="right" vertical="center" shrinkToFit="1"/>
    </xf>
    <xf numFmtId="176" fontId="70" fillId="24" borderId="42" xfId="42" applyFont="1" applyFill="1" applyBorder="1" applyAlignment="1" applyProtection="1">
      <alignment horizontal="right" vertical="center" shrinkToFit="1"/>
    </xf>
    <xf numFmtId="176" fontId="70" fillId="27" borderId="42" xfId="42" applyFont="1" applyFill="1" applyBorder="1" applyAlignment="1" applyProtection="1">
      <alignment horizontal="right" vertical="center" shrinkToFit="1"/>
    </xf>
    <xf numFmtId="176" fontId="70" fillId="24" borderId="15" xfId="42" applyFont="1" applyFill="1" applyBorder="1" applyAlignment="1" applyProtection="1">
      <alignment horizontal="right" vertical="center"/>
    </xf>
    <xf numFmtId="176" fontId="70" fillId="27" borderId="15" xfId="42" applyFont="1" applyFill="1" applyBorder="1" applyAlignment="1" applyProtection="1">
      <alignment horizontal="right" vertical="center"/>
    </xf>
    <xf numFmtId="176" fontId="70" fillId="24" borderId="21" xfId="42" applyFont="1" applyFill="1" applyBorder="1" applyAlignment="1" applyProtection="1">
      <alignment horizontal="right" vertical="center" shrinkToFit="1"/>
    </xf>
    <xf numFmtId="176" fontId="70" fillId="24" borderId="158" xfId="42" applyFont="1" applyFill="1" applyBorder="1" applyAlignment="1" applyProtection="1">
      <alignment horizontal="right" vertical="center" shrinkToFit="1"/>
    </xf>
    <xf numFmtId="176" fontId="70" fillId="24" borderId="168" xfId="42" applyFont="1" applyFill="1" applyBorder="1" applyAlignment="1" applyProtection="1">
      <alignment horizontal="right" vertical="center"/>
    </xf>
    <xf numFmtId="176" fontId="70" fillId="24" borderId="17" xfId="42" applyFont="1" applyFill="1" applyBorder="1" applyAlignment="1" applyProtection="1">
      <alignment horizontal="right" vertical="center"/>
    </xf>
    <xf numFmtId="176" fontId="70" fillId="27" borderId="17" xfId="42" applyFont="1" applyFill="1" applyBorder="1" applyAlignment="1" applyProtection="1">
      <alignment horizontal="right" vertical="center"/>
    </xf>
    <xf numFmtId="176" fontId="51" fillId="24" borderId="43" xfId="0" applyNumberFormat="1" applyFont="1" applyFill="1" applyBorder="1" applyAlignment="1">
      <alignment vertical="center" wrapText="1"/>
    </xf>
    <xf numFmtId="176" fontId="51" fillId="24" borderId="248" xfId="42" applyFont="1" applyFill="1" applyBorder="1" applyAlignment="1" applyProtection="1">
      <alignment vertical="center"/>
    </xf>
    <xf numFmtId="176" fontId="51" fillId="27" borderId="248" xfId="0" applyNumberFormat="1" applyFont="1" applyFill="1" applyBorder="1" applyAlignment="1">
      <alignment vertical="center" wrapText="1"/>
    </xf>
    <xf numFmtId="176" fontId="51" fillId="27" borderId="248" xfId="0" applyNumberFormat="1" applyFont="1" applyFill="1" applyBorder="1">
      <alignment vertical="center"/>
    </xf>
    <xf numFmtId="0" fontId="27" fillId="24" borderId="250" xfId="0" applyFont="1" applyFill="1" applyBorder="1" applyAlignment="1">
      <alignment horizontal="center" vertical="center" wrapText="1"/>
    </xf>
    <xf numFmtId="176" fontId="51" fillId="24" borderId="248" xfId="0" applyNumberFormat="1" applyFont="1" applyFill="1" applyBorder="1" applyAlignment="1">
      <alignment vertical="center" wrapText="1"/>
    </xf>
    <xf numFmtId="176" fontId="51" fillId="24" borderId="248" xfId="0" applyNumberFormat="1" applyFont="1" applyFill="1" applyBorder="1">
      <alignment vertical="center"/>
    </xf>
    <xf numFmtId="0" fontId="34" fillId="28" borderId="255" xfId="0" applyFont="1" applyFill="1" applyBorder="1" applyAlignment="1">
      <alignment horizontal="center" vertical="center" wrapText="1"/>
    </xf>
    <xf numFmtId="0" fontId="34" fillId="28" borderId="249" xfId="0" applyFont="1" applyFill="1" applyBorder="1" applyAlignment="1">
      <alignment horizontal="center" vertical="center" wrapText="1"/>
    </xf>
    <xf numFmtId="0" fontId="34" fillId="28" borderId="63" xfId="0" applyFont="1" applyFill="1" applyBorder="1" applyAlignment="1">
      <alignment horizontal="center" vertical="center" wrapText="1"/>
    </xf>
    <xf numFmtId="0" fontId="21" fillId="28" borderId="64" xfId="0" applyFont="1" applyFill="1" applyBorder="1" applyAlignment="1">
      <alignment horizontal="center" vertical="center" wrapText="1"/>
    </xf>
    <xf numFmtId="0" fontId="34" fillId="28" borderId="250" xfId="0" applyFont="1" applyFill="1" applyBorder="1" applyAlignment="1">
      <alignment horizontal="center" vertical="center" wrapText="1"/>
    </xf>
    <xf numFmtId="0" fontId="34" fillId="35" borderId="64" xfId="0" applyFont="1" applyFill="1" applyBorder="1" applyAlignment="1">
      <alignment horizontal="center" vertical="center" wrapText="1"/>
    </xf>
    <xf numFmtId="0" fontId="34" fillId="28" borderId="182" xfId="0" applyFont="1" applyFill="1" applyBorder="1" applyAlignment="1">
      <alignment horizontal="center" vertical="center" wrapText="1"/>
    </xf>
    <xf numFmtId="0" fontId="34" fillId="35" borderId="182" xfId="0" applyFont="1" applyFill="1" applyBorder="1" applyAlignment="1">
      <alignment horizontal="center" vertical="center" wrapText="1"/>
    </xf>
    <xf numFmtId="0" fontId="21" fillId="35" borderId="128" xfId="0" applyFont="1" applyFill="1" applyBorder="1" applyAlignment="1">
      <alignment horizontal="center" vertical="center" wrapText="1"/>
    </xf>
    <xf numFmtId="176" fontId="70" fillId="24" borderId="267" xfId="42" applyFont="1" applyFill="1" applyBorder="1" applyAlignment="1" applyProtection="1">
      <alignment horizontal="right" vertical="center" shrinkToFit="1"/>
    </xf>
    <xf numFmtId="176" fontId="70" fillId="27" borderId="267" xfId="42" applyFont="1" applyFill="1" applyBorder="1" applyAlignment="1" applyProtection="1">
      <alignment horizontal="right" vertical="center" shrinkToFit="1"/>
    </xf>
    <xf numFmtId="0" fontId="21" fillId="28" borderId="270" xfId="0" applyFont="1" applyFill="1" applyBorder="1" applyAlignment="1">
      <alignment horizontal="center" vertical="center" wrapText="1"/>
    </xf>
    <xf numFmtId="0" fontId="21" fillId="28" borderId="271" xfId="0" applyFont="1" applyFill="1" applyBorder="1" applyAlignment="1">
      <alignment horizontal="center" vertical="center" wrapText="1"/>
    </xf>
    <xf numFmtId="0" fontId="34" fillId="28" borderId="271" xfId="0" applyFont="1" applyFill="1" applyBorder="1" applyAlignment="1">
      <alignment vertical="center" wrapText="1"/>
    </xf>
    <xf numFmtId="0" fontId="34" fillId="28" borderId="273" xfId="0" applyFont="1" applyFill="1" applyBorder="1" applyAlignment="1">
      <alignment horizontal="center" vertical="center" wrapText="1"/>
    </xf>
    <xf numFmtId="0" fontId="34" fillId="28" borderId="162" xfId="0" applyFont="1" applyFill="1" applyBorder="1" applyAlignment="1">
      <alignment horizontal="center" vertical="center" wrapText="1"/>
    </xf>
    <xf numFmtId="0" fontId="34" fillId="28" borderId="274" xfId="0" applyFont="1" applyFill="1" applyBorder="1" applyAlignment="1">
      <alignment horizontal="center" vertical="center" wrapText="1"/>
    </xf>
    <xf numFmtId="0" fontId="21" fillId="28" borderId="273" xfId="0" applyFont="1" applyFill="1" applyBorder="1" applyAlignment="1">
      <alignment horizontal="center" vertical="center" wrapText="1"/>
    </xf>
    <xf numFmtId="0" fontId="0" fillId="24" borderId="275" xfId="0" applyFill="1" applyBorder="1" applyAlignment="1">
      <alignment horizontal="center" vertical="center"/>
    </xf>
    <xf numFmtId="0" fontId="20" fillId="24" borderId="287" xfId="0" applyFont="1" applyFill="1" applyBorder="1" applyAlignment="1">
      <alignment vertical="center" wrapText="1"/>
    </xf>
    <xf numFmtId="0" fontId="0" fillId="24" borderId="288" xfId="0" applyFill="1" applyBorder="1" applyAlignment="1">
      <alignment horizontal="center" vertical="center"/>
    </xf>
    <xf numFmtId="0" fontId="0" fillId="24" borderId="290" xfId="0" applyFill="1" applyBorder="1" applyAlignment="1">
      <alignment horizontal="center" vertical="center"/>
    </xf>
    <xf numFmtId="0" fontId="0" fillId="24" borderId="291" xfId="0" applyFill="1" applyBorder="1" applyAlignment="1">
      <alignment horizontal="center" vertical="center"/>
    </xf>
    <xf numFmtId="0" fontId="30" fillId="24" borderId="298" xfId="0" applyFont="1" applyFill="1" applyBorder="1" applyAlignment="1">
      <alignment horizontal="center" vertical="center"/>
    </xf>
    <xf numFmtId="0" fontId="34" fillId="28" borderId="301" xfId="0" applyFont="1" applyFill="1" applyBorder="1" applyAlignment="1">
      <alignment horizontal="center" vertical="center" wrapText="1"/>
    </xf>
    <xf numFmtId="0" fontId="34" fillId="28" borderId="302" xfId="0" applyFont="1" applyFill="1" applyBorder="1" applyAlignment="1">
      <alignment horizontal="center" vertical="center" wrapText="1"/>
    </xf>
    <xf numFmtId="0" fontId="34" fillId="28" borderId="303" xfId="0" applyFont="1" applyFill="1" applyBorder="1" applyAlignment="1">
      <alignment horizontal="center" vertical="center" wrapText="1"/>
    </xf>
    <xf numFmtId="0" fontId="34" fillId="28" borderId="272" xfId="0" applyFont="1" applyFill="1" applyBorder="1" applyAlignment="1">
      <alignment horizontal="center" vertical="center" wrapText="1"/>
    </xf>
    <xf numFmtId="0" fontId="34" fillId="35" borderId="273" xfId="0" applyFont="1" applyFill="1" applyBorder="1" applyAlignment="1">
      <alignment horizontal="center" vertical="center" wrapText="1"/>
    </xf>
    <xf numFmtId="0" fontId="53" fillId="28" borderId="273" xfId="0" applyFont="1" applyFill="1" applyBorder="1" applyAlignment="1">
      <alignment horizontal="center" vertical="center" wrapText="1"/>
    </xf>
    <xf numFmtId="0" fontId="54" fillId="28" borderId="272" xfId="0" applyFont="1" applyFill="1" applyBorder="1" applyAlignment="1">
      <alignment horizontal="center" vertical="center" wrapText="1"/>
    </xf>
    <xf numFmtId="0" fontId="54" fillId="35" borderId="273" xfId="0" applyFont="1" applyFill="1" applyBorder="1" applyAlignment="1">
      <alignment horizontal="center" vertical="center" wrapText="1"/>
    </xf>
    <xf numFmtId="0" fontId="53" fillId="28" borderId="128" xfId="0" applyFont="1" applyFill="1" applyBorder="1" applyAlignment="1">
      <alignment horizontal="center" vertical="center" wrapText="1"/>
    </xf>
    <xf numFmtId="0" fontId="27" fillId="24" borderId="272" xfId="0" applyFont="1" applyFill="1" applyBorder="1" applyAlignment="1">
      <alignment horizontal="center" vertical="center" wrapText="1"/>
    </xf>
    <xf numFmtId="0" fontId="50" fillId="24" borderId="18" xfId="0" applyFont="1" applyFill="1" applyBorder="1" applyAlignment="1">
      <alignment vertical="center" textRotation="255" wrapText="1"/>
    </xf>
    <xf numFmtId="0" fontId="76" fillId="36" borderId="0" xfId="0" applyFont="1" applyFill="1">
      <alignment vertical="center"/>
    </xf>
    <xf numFmtId="0" fontId="49" fillId="31" borderId="111" xfId="0" applyFont="1" applyFill="1" applyBorder="1" applyAlignment="1" applyProtection="1">
      <alignment horizontal="center" vertical="center" wrapText="1"/>
    </xf>
    <xf numFmtId="0" fontId="20" fillId="24" borderId="109" xfId="0" applyFont="1" applyFill="1" applyBorder="1" applyAlignment="1" applyProtection="1">
      <alignment horizontal="center" vertical="center"/>
    </xf>
    <xf numFmtId="0" fontId="71" fillId="24" borderId="112" xfId="0" applyFont="1" applyFill="1" applyBorder="1" applyAlignment="1" applyProtection="1">
      <alignment horizontal="center" vertical="center" wrapText="1"/>
    </xf>
    <xf numFmtId="0" fontId="45" fillId="24" borderId="105" xfId="0" applyFont="1" applyFill="1" applyBorder="1" applyAlignment="1" applyProtection="1">
      <alignment horizontal="center" vertical="center" wrapText="1"/>
    </xf>
    <xf numFmtId="0" fontId="45" fillId="24" borderId="105" xfId="0" applyFont="1" applyFill="1" applyBorder="1" applyAlignment="1" applyProtection="1">
      <alignment horizontal="center" vertical="center"/>
    </xf>
    <xf numFmtId="0" fontId="45" fillId="24" borderId="112" xfId="0" applyFont="1" applyFill="1" applyBorder="1" applyAlignment="1" applyProtection="1">
      <alignment horizontal="left" vertical="center" wrapText="1"/>
    </xf>
    <xf numFmtId="0" fontId="45" fillId="24" borderId="112" xfId="0" applyFont="1" applyFill="1" applyBorder="1" applyAlignment="1" applyProtection="1">
      <alignment horizontal="center" vertical="center" wrapText="1"/>
    </xf>
    <xf numFmtId="0" fontId="46" fillId="24" borderId="112" xfId="0" applyFont="1" applyFill="1" applyBorder="1" applyAlignment="1" applyProtection="1">
      <alignment horizontal="left" vertical="top" wrapText="1"/>
    </xf>
    <xf numFmtId="0" fontId="45" fillId="24" borderId="112" xfId="0" applyFont="1" applyFill="1" applyBorder="1" applyAlignment="1" applyProtection="1">
      <alignment horizontal="center" vertical="center"/>
    </xf>
    <xf numFmtId="0" fontId="70" fillId="24" borderId="113" xfId="0" applyFont="1" applyFill="1" applyBorder="1" applyAlignment="1" applyProtection="1">
      <alignment horizontal="center" vertical="center" wrapText="1"/>
    </xf>
    <xf numFmtId="0" fontId="20" fillId="0" borderId="82" xfId="0" applyFont="1" applyBorder="1" applyAlignment="1" applyProtection="1">
      <alignment horizontal="center" vertical="center" wrapText="1"/>
    </xf>
    <xf numFmtId="0" fontId="50" fillId="31" borderId="263" xfId="0" applyFont="1" applyFill="1" applyBorder="1" applyAlignment="1" applyProtection="1">
      <alignment horizontal="center" vertical="center" wrapText="1"/>
    </xf>
    <xf numFmtId="0" fontId="20" fillId="24" borderId="115" xfId="0" applyFont="1" applyFill="1" applyBorder="1" applyAlignment="1" applyProtection="1">
      <alignment horizontal="center" vertical="center"/>
    </xf>
    <xf numFmtId="0" fontId="71" fillId="24" borderId="116" xfId="0" applyFont="1" applyFill="1" applyBorder="1" applyAlignment="1" applyProtection="1">
      <alignment horizontal="center" vertical="center" wrapText="1"/>
    </xf>
    <xf numFmtId="0" fontId="45" fillId="24" borderId="127" xfId="0" applyFont="1" applyFill="1" applyBorder="1" applyAlignment="1" applyProtection="1">
      <alignment horizontal="center" vertical="center" wrapText="1"/>
    </xf>
    <xf numFmtId="0" fontId="45" fillId="24" borderId="117" xfId="0" applyFont="1" applyFill="1" applyBorder="1" applyAlignment="1" applyProtection="1">
      <alignment horizontal="center" vertical="center"/>
    </xf>
    <xf numFmtId="0" fontId="45" fillId="24" borderId="118" xfId="0" applyFont="1" applyFill="1" applyBorder="1" applyAlignment="1" applyProtection="1">
      <alignment horizontal="center" vertical="center"/>
    </xf>
    <xf numFmtId="0" fontId="45" fillId="24" borderId="129" xfId="0" applyFont="1" applyFill="1" applyBorder="1" applyAlignment="1" applyProtection="1">
      <alignment horizontal="left" vertical="center" wrapText="1"/>
    </xf>
    <xf numFmtId="0" fontId="45" fillId="24" borderId="129" xfId="0" applyFont="1" applyFill="1" applyBorder="1" applyAlignment="1" applyProtection="1">
      <alignment horizontal="center" vertical="center" wrapText="1"/>
    </xf>
    <xf numFmtId="0" fontId="45" fillId="24" borderId="129" xfId="0" applyFont="1" applyFill="1" applyBorder="1" applyAlignment="1" applyProtection="1">
      <alignment horizontal="left" vertical="top" wrapText="1"/>
    </xf>
    <xf numFmtId="0" fontId="45" fillId="24" borderId="129" xfId="0" applyFont="1" applyFill="1" applyBorder="1" applyAlignment="1" applyProtection="1">
      <alignment horizontal="center" vertical="center"/>
    </xf>
    <xf numFmtId="0" fontId="70" fillId="24" borderId="119" xfId="0" applyFont="1" applyFill="1" applyBorder="1" applyAlignment="1" applyProtection="1">
      <alignment horizontal="center" vertical="center" wrapText="1"/>
    </xf>
    <xf numFmtId="0" fontId="20" fillId="0" borderId="83" xfId="0" applyFont="1" applyBorder="1" applyAlignment="1" applyProtection="1">
      <alignment horizontal="center" vertical="center" wrapText="1"/>
    </xf>
    <xf numFmtId="0" fontId="50" fillId="26" borderId="147" xfId="0" applyFont="1" applyFill="1" applyBorder="1" applyAlignment="1" applyProtection="1">
      <alignment horizontal="center" vertical="center" wrapText="1"/>
    </xf>
    <xf numFmtId="0" fontId="71" fillId="0" borderId="116" xfId="0" applyFont="1" applyBorder="1" applyAlignment="1" applyProtection="1">
      <alignment horizontal="center" vertical="center" wrapText="1"/>
    </xf>
    <xf numFmtId="0" fontId="45" fillId="0" borderId="127" xfId="0" applyFont="1" applyBorder="1" applyAlignment="1" applyProtection="1">
      <alignment horizontal="center" vertical="center"/>
    </xf>
    <xf numFmtId="0" fontId="45" fillId="0" borderId="117" xfId="0" applyFont="1" applyBorder="1" applyAlignment="1" applyProtection="1">
      <alignment horizontal="center" vertical="center"/>
    </xf>
    <xf numFmtId="0" fontId="45" fillId="0" borderId="118" xfId="0" applyFont="1" applyBorder="1" applyAlignment="1" applyProtection="1">
      <alignment horizontal="center" vertical="center"/>
    </xf>
    <xf numFmtId="0" fontId="45" fillId="0" borderId="129" xfId="0" applyFont="1" applyBorder="1" applyAlignment="1" applyProtection="1">
      <alignment horizontal="left" vertical="center" wrapText="1"/>
    </xf>
    <xf numFmtId="0" fontId="45" fillId="0" borderId="129" xfId="0" applyFont="1" applyBorder="1" applyAlignment="1" applyProtection="1">
      <alignment horizontal="center" vertical="center" wrapText="1"/>
    </xf>
    <xf numFmtId="176" fontId="70" fillId="0" borderId="129" xfId="42" applyFont="1" applyFill="1" applyBorder="1" applyAlignment="1" applyProtection="1">
      <alignment horizontal="right" vertical="center" shrinkToFit="1"/>
    </xf>
    <xf numFmtId="0" fontId="45" fillId="0" borderId="129" xfId="0" applyFont="1" applyBorder="1" applyAlignment="1" applyProtection="1">
      <alignment horizontal="center" vertical="center"/>
    </xf>
    <xf numFmtId="0" fontId="45" fillId="0" borderId="129" xfId="42" applyNumberFormat="1" applyFont="1" applyFill="1" applyBorder="1" applyAlignment="1" applyProtection="1">
      <alignment vertical="center" wrapText="1"/>
    </xf>
    <xf numFmtId="0" fontId="45" fillId="24" borderId="118" xfId="0" applyFont="1" applyFill="1" applyBorder="1" applyAlignment="1" applyProtection="1">
      <alignment horizontal="left" vertical="center" wrapText="1"/>
    </xf>
    <xf numFmtId="0" fontId="70" fillId="0" borderId="119" xfId="0" applyFont="1" applyBorder="1" applyAlignment="1" applyProtection="1">
      <alignment horizontal="center" vertical="center" wrapText="1"/>
    </xf>
    <xf numFmtId="0" fontId="50" fillId="26" borderId="263" xfId="0" applyFont="1" applyFill="1" applyBorder="1" applyAlignment="1" applyProtection="1">
      <alignment horizontal="center" vertical="center" wrapText="1"/>
    </xf>
    <xf numFmtId="0" fontId="20" fillId="24" borderId="264" xfId="0" applyFont="1" applyFill="1" applyBorder="1" applyAlignment="1" applyProtection="1">
      <alignment horizontal="center" vertical="center"/>
    </xf>
    <xf numFmtId="0" fontId="71" fillId="0" borderId="262" xfId="0" applyFont="1" applyBorder="1" applyAlignment="1" applyProtection="1">
      <alignment horizontal="center" vertical="center" wrapText="1"/>
    </xf>
    <xf numFmtId="0" fontId="45" fillId="0" borderId="249" xfId="0" applyFont="1" applyBorder="1" applyAlignment="1" applyProtection="1">
      <alignment horizontal="center" vertical="center" wrapText="1"/>
    </xf>
    <xf numFmtId="0" fontId="45" fillId="0" borderId="265" xfId="0" applyFont="1" applyBorder="1" applyAlignment="1" applyProtection="1">
      <alignment horizontal="center" vertical="center"/>
    </xf>
    <xf numFmtId="0" fontId="45" fillId="0" borderId="266" xfId="0" applyFont="1" applyBorder="1" applyAlignment="1" applyProtection="1">
      <alignment horizontal="center" vertical="center"/>
    </xf>
    <xf numFmtId="0" fontId="45" fillId="0" borderId="267" xfId="0" applyFont="1" applyBorder="1" applyAlignment="1" applyProtection="1">
      <alignment horizontal="left" vertical="center" wrapText="1"/>
    </xf>
    <xf numFmtId="0" fontId="45" fillId="0" borderId="267" xfId="0" applyFont="1" applyBorder="1" applyAlignment="1" applyProtection="1">
      <alignment horizontal="center" vertical="center" wrapText="1"/>
    </xf>
    <xf numFmtId="0" fontId="45" fillId="24" borderId="267" xfId="0" applyFont="1" applyFill="1" applyBorder="1" applyAlignment="1" applyProtection="1">
      <alignment horizontal="left" vertical="center" wrapText="1"/>
    </xf>
    <xf numFmtId="176" fontId="70" fillId="0" borderId="267" xfId="42" applyFont="1" applyFill="1" applyBorder="1" applyAlignment="1" applyProtection="1">
      <alignment horizontal="right" vertical="center" shrinkToFit="1"/>
    </xf>
    <xf numFmtId="0" fontId="45" fillId="0" borderId="267" xfId="0" applyFont="1" applyBorder="1" applyAlignment="1" applyProtection="1">
      <alignment horizontal="left" vertical="top" wrapText="1"/>
    </xf>
    <xf numFmtId="0" fontId="45" fillId="0" borderId="267" xfId="0" applyFont="1" applyBorder="1" applyAlignment="1" applyProtection="1">
      <alignment horizontal="center" vertical="center"/>
    </xf>
    <xf numFmtId="0" fontId="45" fillId="0" borderId="267" xfId="42" applyNumberFormat="1" applyFont="1" applyFill="1" applyBorder="1" applyAlignment="1" applyProtection="1">
      <alignment vertical="center" wrapText="1"/>
    </xf>
    <xf numFmtId="0" fontId="45" fillId="0" borderId="267" xfId="42" applyNumberFormat="1" applyFont="1" applyFill="1" applyBorder="1" applyAlignment="1" applyProtection="1">
      <alignment horizontal="left" vertical="center" wrapText="1"/>
    </xf>
    <xf numFmtId="0" fontId="70" fillId="0" borderId="268" xfId="0" applyFont="1" applyBorder="1" applyAlignment="1" applyProtection="1">
      <alignment horizontal="center" vertical="center" wrapText="1"/>
    </xf>
    <xf numFmtId="0" fontId="25" fillId="26" borderId="70" xfId="0" applyFont="1" applyFill="1" applyBorder="1" applyAlignment="1" applyProtection="1">
      <alignment horizontal="center" vertical="center" wrapText="1"/>
    </xf>
    <xf numFmtId="0" fontId="20" fillId="24" borderId="159" xfId="0" applyFont="1" applyFill="1" applyBorder="1" applyAlignment="1" applyProtection="1">
      <alignment horizontal="center" vertical="center"/>
    </xf>
    <xf numFmtId="0" fontId="71" fillId="0" borderId="269" xfId="0" applyFont="1" applyBorder="1" applyAlignment="1" applyProtection="1">
      <alignment horizontal="center" vertical="center" wrapText="1"/>
    </xf>
    <xf numFmtId="0" fontId="46" fillId="0" borderId="269" xfId="0" applyFont="1" applyBorder="1" applyAlignment="1" applyProtection="1">
      <alignment horizontal="center" vertical="center" wrapText="1"/>
    </xf>
    <xf numFmtId="0" fontId="46" fillId="0" borderId="269" xfId="0" applyFont="1" applyBorder="1" applyAlignment="1" applyProtection="1">
      <alignment horizontal="center" vertical="center"/>
    </xf>
    <xf numFmtId="0" fontId="46" fillId="0" borderId="160" xfId="0" applyFont="1" applyBorder="1" applyAlignment="1" applyProtection="1">
      <alignment horizontal="center" vertical="center"/>
    </xf>
    <xf numFmtId="0" fontId="46" fillId="0" borderId="160" xfId="0" applyFont="1" applyBorder="1" applyAlignment="1" applyProtection="1">
      <alignment horizontal="left" vertical="center" wrapText="1"/>
    </xf>
    <xf numFmtId="0" fontId="46" fillId="0" borderId="160" xfId="0" applyFont="1" applyBorder="1" applyAlignment="1" applyProtection="1">
      <alignment horizontal="center" vertical="center" wrapText="1"/>
    </xf>
    <xf numFmtId="0" fontId="46" fillId="24" borderId="160" xfId="0" applyFont="1" applyFill="1" applyBorder="1" applyAlignment="1" applyProtection="1">
      <alignment horizontal="left" vertical="center" wrapText="1"/>
    </xf>
    <xf numFmtId="176" fontId="70" fillId="0" borderId="163" xfId="42" applyFont="1" applyFill="1" applyBorder="1" applyAlignment="1" applyProtection="1">
      <alignment horizontal="right" vertical="center" shrinkToFit="1"/>
    </xf>
    <xf numFmtId="176" fontId="70" fillId="0" borderId="160" xfId="42" applyFont="1" applyFill="1" applyBorder="1" applyAlignment="1" applyProtection="1">
      <alignment horizontal="right" vertical="center" shrinkToFit="1"/>
    </xf>
    <xf numFmtId="0" fontId="46" fillId="0" borderId="160" xfId="0" applyFont="1" applyBorder="1" applyAlignment="1" applyProtection="1">
      <alignment horizontal="left" vertical="top" wrapText="1"/>
    </xf>
    <xf numFmtId="0" fontId="46" fillId="0" borderId="160" xfId="42" applyNumberFormat="1" applyFont="1" applyFill="1" applyBorder="1" applyAlignment="1" applyProtection="1">
      <alignment vertical="center" wrapText="1"/>
    </xf>
    <xf numFmtId="0" fontId="70" fillId="0" borderId="164" xfId="0" applyFont="1" applyBorder="1" applyAlignment="1" applyProtection="1">
      <alignment horizontal="center" vertical="center" wrapText="1"/>
    </xf>
    <xf numFmtId="0" fontId="49" fillId="30" borderId="111" xfId="0" applyFont="1" applyFill="1" applyBorder="1" applyAlignment="1" applyProtection="1">
      <alignment horizontal="center" vertical="center" wrapText="1"/>
    </xf>
    <xf numFmtId="0" fontId="71" fillId="24" borderId="112" xfId="0" applyFont="1" applyFill="1" applyBorder="1" applyAlignment="1" applyProtection="1">
      <alignment horizontal="center" vertical="center"/>
    </xf>
    <xf numFmtId="0" fontId="20" fillId="0" borderId="213" xfId="0" applyFont="1" applyBorder="1" applyAlignment="1" applyProtection="1">
      <alignment horizontal="center" vertical="center" wrapText="1"/>
    </xf>
    <xf numFmtId="0" fontId="50" fillId="30" borderId="147" xfId="0" applyFont="1" applyFill="1" applyBorder="1" applyAlignment="1" applyProtection="1">
      <alignment horizontal="center" vertical="center" wrapText="1"/>
    </xf>
    <xf numFmtId="0" fontId="20" fillId="0" borderId="120" xfId="0" applyFont="1" applyBorder="1" applyAlignment="1" applyProtection="1">
      <alignment horizontal="center" vertical="center" wrapText="1"/>
    </xf>
    <xf numFmtId="0" fontId="50" fillId="34" borderId="263" xfId="0" applyFont="1" applyFill="1" applyBorder="1" applyAlignment="1" applyProtection="1">
      <alignment horizontal="center" vertical="center" wrapText="1"/>
    </xf>
    <xf numFmtId="0" fontId="25" fillId="34" borderId="70" xfId="0" applyFont="1" applyFill="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0" fillId="24" borderId="0" xfId="0" applyFill="1" applyProtection="1">
      <alignment vertical="center"/>
    </xf>
    <xf numFmtId="0" fontId="20" fillId="24" borderId="229" xfId="0" applyFont="1" applyFill="1" applyBorder="1" applyAlignment="1" applyProtection="1">
      <alignment horizontal="center" vertical="center"/>
    </xf>
    <xf numFmtId="0" fontId="71" fillId="0" borderId="230" xfId="0" applyFont="1" applyBorder="1" applyAlignment="1" applyProtection="1">
      <alignment horizontal="center" vertical="center" wrapText="1"/>
    </xf>
    <xf numFmtId="0" fontId="45" fillId="0" borderId="230" xfId="0" applyFont="1" applyBorder="1" applyAlignment="1" applyProtection="1">
      <alignment horizontal="center" vertical="center" wrapText="1"/>
    </xf>
    <xf numFmtId="0" fontId="45" fillId="0" borderId="231" xfId="0" applyFont="1" applyBorder="1" applyAlignment="1" applyProtection="1">
      <alignment horizontal="center" vertical="center" wrapText="1"/>
    </xf>
    <xf numFmtId="0" fontId="46" fillId="0" borderId="231" xfId="0" applyFont="1" applyBorder="1" applyAlignment="1" applyProtection="1">
      <alignment horizontal="left" vertical="center" wrapText="1"/>
    </xf>
    <xf numFmtId="0" fontId="46" fillId="0" borderId="231" xfId="0" applyFont="1" applyBorder="1" applyAlignment="1" applyProtection="1">
      <alignment horizontal="center" vertical="center" wrapText="1"/>
    </xf>
    <xf numFmtId="0" fontId="45" fillId="0" borderId="231" xfId="0" applyFont="1" applyBorder="1" applyAlignment="1" applyProtection="1">
      <alignment horizontal="left" vertical="center" wrapText="1"/>
    </xf>
    <xf numFmtId="176" fontId="70" fillId="0" borderId="240" xfId="42" applyFont="1" applyFill="1" applyBorder="1" applyAlignment="1" applyProtection="1">
      <alignment horizontal="right" vertical="center" shrinkToFit="1"/>
    </xf>
    <xf numFmtId="176" fontId="70" fillId="24" borderId="231" xfId="42" applyFont="1" applyFill="1" applyBorder="1" applyAlignment="1" applyProtection="1">
      <alignment horizontal="right" vertical="center" shrinkToFit="1"/>
    </xf>
    <xf numFmtId="176" fontId="70" fillId="0" borderId="231" xfId="42" applyFont="1" applyFill="1" applyBorder="1" applyAlignment="1" applyProtection="1">
      <alignment horizontal="right" vertical="center" shrinkToFit="1"/>
    </xf>
    <xf numFmtId="0" fontId="45" fillId="0" borderId="231" xfId="42" applyNumberFormat="1" applyFont="1" applyFill="1" applyBorder="1" applyAlignment="1" applyProtection="1">
      <alignment horizontal="left" vertical="center" wrapText="1"/>
    </xf>
    <xf numFmtId="0" fontId="70" fillId="0" borderId="234" xfId="0" applyFont="1" applyBorder="1" applyAlignment="1" applyProtection="1">
      <alignment horizontal="center" vertical="center" wrapText="1"/>
    </xf>
    <xf numFmtId="0" fontId="20" fillId="0" borderId="235" xfId="0" applyFont="1" applyBorder="1" applyAlignment="1" applyProtection="1">
      <alignment horizontal="center" vertical="center" wrapText="1"/>
    </xf>
    <xf numFmtId="0" fontId="20" fillId="0" borderId="236" xfId="0" applyFont="1" applyBorder="1" applyAlignment="1" applyProtection="1">
      <alignment horizontal="center" vertical="center" wrapText="1"/>
    </xf>
    <xf numFmtId="49" fontId="20" fillId="24" borderId="59" xfId="0" applyNumberFormat="1" applyFont="1" applyFill="1" applyBorder="1" applyProtection="1">
      <alignment vertical="center"/>
    </xf>
    <xf numFmtId="0" fontId="20" fillId="24" borderId="30" xfId="0" applyFont="1" applyFill="1" applyBorder="1" applyAlignment="1" applyProtection="1">
      <alignment horizontal="center" vertical="center"/>
    </xf>
    <xf numFmtId="0" fontId="71" fillId="0" borderId="30" xfId="0" applyFont="1" applyBorder="1" applyAlignment="1" applyProtection="1">
      <alignment horizontal="center" vertical="center" wrapText="1"/>
    </xf>
    <xf numFmtId="0" fontId="45" fillId="0" borderId="30" xfId="0" applyFont="1" applyBorder="1" applyAlignment="1" applyProtection="1">
      <alignment horizontal="center" vertical="center" wrapText="1"/>
    </xf>
    <xf numFmtId="0" fontId="45" fillId="0" borderId="15" xfId="0" applyFont="1" applyBorder="1" applyAlignment="1" applyProtection="1">
      <alignment horizontal="center" vertical="center" wrapText="1"/>
    </xf>
    <xf numFmtId="0" fontId="46" fillId="0" borderId="15" xfId="0" applyFont="1" applyBorder="1" applyAlignment="1" applyProtection="1">
      <alignment horizontal="left" vertical="center" wrapText="1"/>
    </xf>
    <xf numFmtId="0" fontId="46" fillId="0" borderId="15" xfId="0" applyFont="1" applyBorder="1" applyAlignment="1" applyProtection="1">
      <alignment horizontal="center" vertical="center" wrapText="1"/>
    </xf>
    <xf numFmtId="0" fontId="45" fillId="0" borderId="15" xfId="0" applyFont="1" applyBorder="1" applyAlignment="1" applyProtection="1">
      <alignment horizontal="left" vertical="center" wrapText="1"/>
    </xf>
    <xf numFmtId="176" fontId="70" fillId="0" borderId="81" xfId="42" applyFont="1" applyFill="1" applyBorder="1" applyAlignment="1" applyProtection="1">
      <alignment horizontal="right" vertical="center" shrinkToFit="1"/>
    </xf>
    <xf numFmtId="176" fontId="70" fillId="0" borderId="15" xfId="42" applyFont="1" applyFill="1" applyBorder="1" applyAlignment="1" applyProtection="1">
      <alignment horizontal="right" vertical="center" shrinkToFit="1"/>
    </xf>
    <xf numFmtId="0" fontId="45" fillId="0" borderId="15" xfId="42" applyNumberFormat="1" applyFont="1" applyFill="1" applyBorder="1" applyAlignment="1" applyProtection="1">
      <alignment horizontal="left" vertical="center" wrapText="1"/>
    </xf>
    <xf numFmtId="0" fontId="70" fillId="0" borderId="75" xfId="0" applyFont="1" applyBorder="1" applyAlignment="1" applyProtection="1">
      <alignment horizontal="center" vertical="center" wrapText="1"/>
    </xf>
    <xf numFmtId="0" fontId="20" fillId="24" borderId="31" xfId="0" applyFont="1" applyFill="1" applyBorder="1" applyAlignment="1" applyProtection="1">
      <alignment horizontal="center" vertical="center"/>
    </xf>
    <xf numFmtId="0" fontId="20" fillId="24" borderId="59" xfId="0" applyFont="1" applyFill="1" applyBorder="1" applyProtection="1">
      <alignment vertical="center"/>
    </xf>
    <xf numFmtId="0" fontId="71" fillId="0" borderId="30" xfId="0" applyFont="1" applyBorder="1" applyAlignment="1" applyProtection="1">
      <alignment horizontal="center" vertical="center" wrapText="1" shrinkToFit="1"/>
    </xf>
    <xf numFmtId="0" fontId="45" fillId="0" borderId="30" xfId="0" applyFont="1" applyBorder="1" applyAlignment="1" applyProtection="1">
      <alignment horizontal="center" vertical="center" wrapText="1" shrinkToFit="1"/>
    </xf>
    <xf numFmtId="0" fontId="71" fillId="0" borderId="41" xfId="0" applyFont="1" applyBorder="1" applyAlignment="1" applyProtection="1">
      <alignment horizontal="center" vertical="center" wrapText="1" shrinkToFit="1"/>
    </xf>
    <xf numFmtId="0" fontId="45" fillId="0" borderId="41" xfId="0" applyFont="1" applyBorder="1" applyAlignment="1" applyProtection="1">
      <alignment horizontal="center" vertical="center" wrapText="1" shrinkToFit="1"/>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left" vertical="center" wrapText="1"/>
    </xf>
    <xf numFmtId="176" fontId="70" fillId="0" borderId="42" xfId="42" applyFont="1" applyFill="1" applyBorder="1" applyAlignment="1" applyProtection="1">
      <alignment horizontal="right" vertical="center" shrinkToFit="1"/>
    </xf>
    <xf numFmtId="0" fontId="45" fillId="0" borderId="42" xfId="42" applyNumberFormat="1" applyFont="1" applyFill="1" applyBorder="1" applyAlignment="1" applyProtection="1">
      <alignment horizontal="left" vertical="center" wrapText="1"/>
    </xf>
    <xf numFmtId="0" fontId="20" fillId="0" borderId="87" xfId="0" applyFont="1" applyBorder="1" applyAlignment="1" applyProtection="1">
      <alignment horizontal="center" vertical="center" wrapText="1"/>
    </xf>
    <xf numFmtId="0" fontId="20" fillId="0" borderId="89" xfId="0" applyFont="1" applyBorder="1" applyAlignment="1" applyProtection="1">
      <alignment horizontal="center" vertical="center" wrapText="1"/>
    </xf>
    <xf numFmtId="176" fontId="70" fillId="0" borderId="15" xfId="42" applyFont="1" applyFill="1" applyBorder="1" applyAlignment="1" applyProtection="1">
      <alignment horizontal="right" vertical="center"/>
    </xf>
    <xf numFmtId="0" fontId="20" fillId="24" borderId="19" xfId="0" applyFont="1" applyFill="1" applyBorder="1" applyAlignment="1" applyProtection="1">
      <alignment horizontal="center" vertical="center"/>
    </xf>
    <xf numFmtId="0" fontId="71" fillId="0" borderId="19" xfId="0" applyFont="1" applyBorder="1" applyAlignment="1" applyProtection="1">
      <alignment horizontal="center" vertical="center" wrapText="1" shrinkToFit="1"/>
    </xf>
    <xf numFmtId="0" fontId="45" fillId="0" borderId="19" xfId="0" applyFont="1" applyBorder="1" applyAlignment="1" applyProtection="1">
      <alignment horizontal="center" vertical="center" wrapText="1" shrinkToFit="1"/>
    </xf>
    <xf numFmtId="0" fontId="45" fillId="0" borderId="17" xfId="0" applyFont="1" applyBorder="1" applyAlignment="1" applyProtection="1">
      <alignment horizontal="center" vertical="center" wrapText="1"/>
    </xf>
    <xf numFmtId="0" fontId="45" fillId="0" borderId="17" xfId="0" applyFont="1" applyBorder="1" applyAlignment="1" applyProtection="1">
      <alignment horizontal="left" vertical="center" wrapText="1"/>
    </xf>
    <xf numFmtId="176" fontId="70" fillId="0" borderId="17" xfId="42" applyFont="1" applyFill="1" applyBorder="1" applyAlignment="1" applyProtection="1">
      <alignment horizontal="right" vertical="center"/>
    </xf>
    <xf numFmtId="0" fontId="45" fillId="0" borderId="21" xfId="0" applyFont="1" applyBorder="1" applyAlignment="1" applyProtection="1">
      <alignment horizontal="left" vertical="center" wrapText="1"/>
    </xf>
    <xf numFmtId="0" fontId="45" fillId="0" borderId="167" xfId="0" applyFont="1" applyBorder="1" applyAlignment="1" applyProtection="1">
      <alignment horizontal="center" vertical="center" wrapText="1"/>
    </xf>
    <xf numFmtId="0" fontId="45" fillId="0" borderId="168" xfId="0" applyFont="1" applyBorder="1" applyAlignment="1" applyProtection="1">
      <alignment horizontal="center" vertical="center" wrapText="1"/>
    </xf>
    <xf numFmtId="0" fontId="45" fillId="0" borderId="21" xfId="42" applyNumberFormat="1" applyFont="1" applyFill="1" applyBorder="1" applyAlignment="1" applyProtection="1">
      <alignment horizontal="left" vertical="center" wrapText="1"/>
    </xf>
    <xf numFmtId="0" fontId="45" fillId="0" borderId="167" xfId="0" applyFont="1" applyBorder="1" applyAlignment="1" applyProtection="1">
      <alignment horizontal="left" vertical="center" wrapText="1"/>
    </xf>
    <xf numFmtId="0" fontId="20" fillId="0" borderId="175" xfId="0" applyFont="1" applyBorder="1" applyAlignment="1" applyProtection="1">
      <alignment horizontal="center" vertical="center" wrapText="1"/>
    </xf>
    <xf numFmtId="0" fontId="20" fillId="24" borderId="172" xfId="0" applyFont="1" applyFill="1" applyBorder="1" applyAlignment="1" applyProtection="1">
      <alignment horizontal="center" vertical="center"/>
    </xf>
    <xf numFmtId="0" fontId="25" fillId="0" borderId="34" xfId="0" applyFont="1" applyBorder="1" applyAlignment="1" applyProtection="1">
      <alignment horizontal="center" vertical="center" wrapText="1"/>
    </xf>
    <xf numFmtId="0" fontId="20" fillId="0" borderId="171" xfId="0" applyFont="1" applyBorder="1" applyAlignment="1" applyProtection="1">
      <alignment horizontal="center" vertical="center" wrapText="1"/>
    </xf>
    <xf numFmtId="0" fontId="20" fillId="0" borderId="171" xfId="0" applyFont="1" applyBorder="1" applyAlignment="1" applyProtection="1">
      <alignment horizontal="left" vertical="center" wrapText="1"/>
    </xf>
    <xf numFmtId="176" fontId="48" fillId="24" borderId="171" xfId="0" applyNumberFormat="1" applyFont="1" applyFill="1" applyBorder="1" applyAlignment="1" applyProtection="1">
      <alignment horizontal="center" vertical="center"/>
    </xf>
    <xf numFmtId="176" fontId="48" fillId="24" borderId="171" xfId="0" applyNumberFormat="1" applyFont="1" applyFill="1" applyBorder="1" applyProtection="1">
      <alignment vertical="center"/>
    </xf>
    <xf numFmtId="176" fontId="48" fillId="27" borderId="171" xfId="0" applyNumberFormat="1" applyFont="1" applyFill="1" applyBorder="1" applyProtection="1">
      <alignment vertical="center"/>
    </xf>
    <xf numFmtId="176" fontId="48" fillId="0" borderId="171" xfId="0" applyNumberFormat="1" applyFont="1" applyBorder="1" applyProtection="1">
      <alignment vertical="center"/>
    </xf>
    <xf numFmtId="0" fontId="68" fillId="0" borderId="171" xfId="0" applyFont="1" applyBorder="1" applyAlignment="1" applyProtection="1">
      <alignment horizontal="center" vertical="center" wrapText="1"/>
    </xf>
    <xf numFmtId="0" fontId="20" fillId="0" borderId="174" xfId="0" applyFont="1" applyBorder="1" applyAlignment="1" applyProtection="1">
      <alignment vertical="center" wrapText="1"/>
    </xf>
    <xf numFmtId="0" fontId="20" fillId="0" borderId="171" xfId="0" applyFont="1" applyBorder="1" applyAlignment="1" applyProtection="1">
      <alignment vertical="center" wrapText="1"/>
    </xf>
    <xf numFmtId="0" fontId="20" fillId="0" borderId="174" xfId="0" applyFont="1" applyBorder="1" applyProtection="1">
      <alignment vertical="center"/>
    </xf>
    <xf numFmtId="0" fontId="20" fillId="24" borderId="33" xfId="0" applyFont="1" applyFill="1" applyBorder="1">
      <alignment vertical="center"/>
    </xf>
    <xf numFmtId="0" fontId="20" fillId="24" borderId="71" xfId="0" applyFont="1" applyFill="1" applyBorder="1">
      <alignment vertical="center"/>
    </xf>
    <xf numFmtId="0" fontId="0" fillId="24" borderId="71" xfId="0" applyFill="1" applyBorder="1">
      <alignment vertical="center"/>
    </xf>
    <xf numFmtId="0" fontId="20" fillId="24" borderId="308" xfId="0" applyFont="1" applyFill="1" applyBorder="1" applyAlignment="1">
      <alignment horizontal="center" vertical="center" wrapText="1"/>
    </xf>
    <xf numFmtId="0" fontId="20" fillId="24" borderId="309" xfId="0" applyFont="1" applyFill="1" applyBorder="1" applyAlignment="1">
      <alignment horizontal="center" vertical="center" wrapText="1"/>
    </xf>
    <xf numFmtId="0" fontId="20" fillId="24" borderId="310" xfId="0" applyFont="1" applyFill="1" applyBorder="1" applyAlignment="1">
      <alignment horizontal="center" vertical="center" wrapText="1"/>
    </xf>
    <xf numFmtId="0" fontId="20" fillId="24" borderId="181" xfId="0" applyFont="1" applyFill="1" applyBorder="1" applyAlignment="1">
      <alignment horizontal="center" vertical="center" wrapText="1"/>
    </xf>
    <xf numFmtId="0" fontId="20" fillId="24" borderId="311" xfId="0" applyFont="1" applyFill="1" applyBorder="1" applyAlignment="1">
      <alignment horizontal="center" vertical="center" wrapText="1"/>
    </xf>
    <xf numFmtId="0" fontId="20" fillId="24" borderId="18" xfId="0" applyFont="1" applyFill="1" applyBorder="1" applyAlignment="1">
      <alignment vertical="center" wrapText="1"/>
    </xf>
    <xf numFmtId="0" fontId="20" fillId="24" borderId="59" xfId="0" applyFont="1" applyFill="1" applyBorder="1" applyAlignment="1">
      <alignment vertical="center" wrapText="1"/>
    </xf>
    <xf numFmtId="0" fontId="20" fillId="0" borderId="312" xfId="0" applyFont="1" applyBorder="1" applyAlignment="1" applyProtection="1">
      <alignment horizontal="center" vertical="center" wrapText="1"/>
    </xf>
    <xf numFmtId="0" fontId="20" fillId="0" borderId="313" xfId="0" applyFont="1" applyBorder="1" applyAlignment="1" applyProtection="1">
      <alignment horizontal="center" vertical="center" wrapText="1"/>
    </xf>
    <xf numFmtId="0" fontId="20" fillId="0" borderId="314" xfId="0" applyFont="1" applyBorder="1" applyAlignment="1" applyProtection="1">
      <alignment horizontal="center" vertical="center" wrapText="1"/>
    </xf>
    <xf numFmtId="0" fontId="20" fillId="0" borderId="315" xfId="0" applyFont="1" applyBorder="1" applyAlignment="1" applyProtection="1">
      <alignment vertical="center" wrapText="1"/>
    </xf>
    <xf numFmtId="0" fontId="20" fillId="0" borderId="315" xfId="0" applyFont="1" applyBorder="1" applyProtection="1">
      <alignment vertical="center"/>
    </xf>
    <xf numFmtId="0" fontId="20" fillId="24" borderId="316" xfId="0" applyFont="1" applyFill="1" applyBorder="1">
      <alignment vertical="center"/>
    </xf>
    <xf numFmtId="0" fontId="20" fillId="24" borderId="317" xfId="0" applyFont="1" applyFill="1" applyBorder="1">
      <alignment vertical="center"/>
    </xf>
    <xf numFmtId="0" fontId="20" fillId="24" borderId="35" xfId="0" applyFont="1" applyFill="1" applyBorder="1">
      <alignment vertical="center"/>
    </xf>
    <xf numFmtId="0" fontId="20" fillId="24" borderId="95" xfId="0" applyFont="1" applyFill="1" applyBorder="1">
      <alignment vertical="center"/>
    </xf>
    <xf numFmtId="0" fontId="20" fillId="24" borderId="178" xfId="0" applyFont="1" applyFill="1" applyBorder="1">
      <alignment vertical="center"/>
    </xf>
    <xf numFmtId="49" fontId="20" fillId="24" borderId="239" xfId="0" applyNumberFormat="1" applyFont="1" applyFill="1" applyBorder="1">
      <alignment vertical="center"/>
    </xf>
    <xf numFmtId="49" fontId="20" fillId="24" borderId="96" xfId="0" applyNumberFormat="1" applyFont="1" applyFill="1" applyBorder="1">
      <alignment vertical="center"/>
    </xf>
    <xf numFmtId="49" fontId="20" fillId="24" borderId="317" xfId="0" applyNumberFormat="1" applyFont="1" applyFill="1" applyBorder="1">
      <alignment vertical="center"/>
    </xf>
    <xf numFmtId="0" fontId="20" fillId="24" borderId="166" xfId="0" applyFont="1" applyFill="1" applyBorder="1">
      <alignment vertical="center"/>
    </xf>
    <xf numFmtId="0" fontId="20" fillId="24" borderId="318" xfId="0" applyFont="1" applyFill="1" applyBorder="1">
      <alignment vertical="center"/>
    </xf>
    <xf numFmtId="0" fontId="20" fillId="24" borderId="319" xfId="0" applyFont="1" applyFill="1" applyBorder="1">
      <alignment vertical="center"/>
    </xf>
    <xf numFmtId="0" fontId="20" fillId="24" borderId="320" xfId="0" applyFont="1" applyFill="1" applyBorder="1">
      <alignment vertical="center"/>
    </xf>
    <xf numFmtId="0" fontId="20" fillId="24" borderId="158" xfId="0" applyFont="1" applyFill="1" applyBorder="1">
      <alignment vertical="center"/>
    </xf>
    <xf numFmtId="0" fontId="20" fillId="24" borderId="99" xfId="0" applyFont="1" applyFill="1" applyBorder="1">
      <alignment vertical="center"/>
    </xf>
    <xf numFmtId="0" fontId="20" fillId="24" borderId="182" xfId="0" applyFont="1" applyFill="1" applyBorder="1">
      <alignment vertical="center"/>
    </xf>
    <xf numFmtId="49" fontId="20" fillId="24" borderId="233" xfId="0" applyNumberFormat="1" applyFont="1" applyFill="1" applyBorder="1">
      <alignment vertical="center"/>
    </xf>
    <xf numFmtId="49" fontId="20" fillId="24" borderId="100" xfId="0" applyNumberFormat="1" applyFont="1" applyFill="1" applyBorder="1">
      <alignment vertical="center"/>
    </xf>
    <xf numFmtId="49" fontId="20" fillId="24" borderId="320" xfId="0" applyNumberFormat="1" applyFont="1" applyFill="1" applyBorder="1">
      <alignment vertical="center"/>
    </xf>
    <xf numFmtId="0" fontId="20" fillId="24" borderId="167" xfId="0" applyFont="1" applyFill="1" applyBorder="1">
      <alignment vertical="center"/>
    </xf>
    <xf numFmtId="0" fontId="20" fillId="24" borderId="321" xfId="0" applyFont="1" applyFill="1" applyBorder="1">
      <alignment vertical="center"/>
    </xf>
    <xf numFmtId="0" fontId="20" fillId="24" borderId="322" xfId="0" applyFont="1" applyFill="1" applyBorder="1">
      <alignment vertical="center"/>
    </xf>
    <xf numFmtId="0" fontId="20" fillId="24" borderId="130" xfId="0" applyFont="1" applyFill="1" applyBorder="1">
      <alignment vertical="center"/>
    </xf>
    <xf numFmtId="0" fontId="20" fillId="24" borderId="85" xfId="0" applyFont="1" applyFill="1" applyBorder="1">
      <alignment vertical="center"/>
    </xf>
    <xf numFmtId="0" fontId="20" fillId="24" borderId="137" xfId="0" applyFont="1" applyFill="1" applyBorder="1">
      <alignment vertical="center"/>
    </xf>
    <xf numFmtId="49" fontId="20" fillId="24" borderId="237" xfId="0" applyNumberFormat="1" applyFont="1" applyFill="1" applyBorder="1">
      <alignment vertical="center"/>
    </xf>
    <xf numFmtId="49" fontId="20" fillId="24" borderId="86" xfId="0" applyNumberFormat="1" applyFont="1" applyFill="1" applyBorder="1">
      <alignment vertical="center"/>
    </xf>
    <xf numFmtId="49" fontId="20" fillId="24" borderId="322" xfId="0" applyNumberFormat="1" applyFont="1" applyFill="1" applyBorder="1">
      <alignment vertical="center"/>
    </xf>
    <xf numFmtId="0" fontId="20" fillId="24" borderId="323" xfId="0" applyFont="1" applyFill="1" applyBorder="1">
      <alignment vertical="center"/>
    </xf>
    <xf numFmtId="0" fontId="20" fillId="24" borderId="324" xfId="0" applyFont="1" applyFill="1" applyBorder="1">
      <alignment vertical="center"/>
    </xf>
    <xf numFmtId="0" fontId="72" fillId="24" borderId="105" xfId="0" applyFont="1" applyFill="1" applyBorder="1" applyAlignment="1" applyProtection="1">
      <alignment horizontal="center" vertical="center"/>
    </xf>
    <xf numFmtId="0" fontId="72" fillId="24" borderId="118" xfId="0" applyFont="1" applyFill="1" applyBorder="1" applyAlignment="1" applyProtection="1">
      <alignment horizontal="center" vertical="center"/>
    </xf>
    <xf numFmtId="0" fontId="72" fillId="0" borderId="118" xfId="0" applyFont="1" applyBorder="1" applyAlignment="1" applyProtection="1">
      <alignment horizontal="center" vertical="center"/>
    </xf>
    <xf numFmtId="0" fontId="72" fillId="0" borderId="266" xfId="0" applyFont="1" applyBorder="1" applyAlignment="1" applyProtection="1">
      <alignment horizontal="center" vertical="center"/>
    </xf>
    <xf numFmtId="0" fontId="72" fillId="0" borderId="161" xfId="0" applyFont="1" applyBorder="1" applyAlignment="1" applyProtection="1">
      <alignment horizontal="center" vertical="center"/>
    </xf>
    <xf numFmtId="0" fontId="72" fillId="0" borderId="232" xfId="0" applyFont="1" applyBorder="1" applyAlignment="1" applyProtection="1">
      <alignment horizontal="center" vertical="center" wrapText="1"/>
    </xf>
    <xf numFmtId="0" fontId="72" fillId="0" borderId="94" xfId="0" applyFont="1" applyBorder="1" applyAlignment="1" applyProtection="1">
      <alignment horizontal="center" vertical="center" wrapText="1"/>
    </xf>
    <xf numFmtId="0" fontId="72" fillId="0" borderId="121" xfId="0" applyFont="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5" fillId="24" borderId="78" xfId="42" applyNumberFormat="1" applyFont="1" applyFill="1" applyBorder="1" applyAlignment="1" applyProtection="1">
      <alignment vertical="center" wrapText="1"/>
    </xf>
    <xf numFmtId="0" fontId="45" fillId="24" borderId="116" xfId="42" applyNumberFormat="1" applyFont="1" applyFill="1" applyBorder="1" applyAlignment="1" applyProtection="1">
      <alignment vertical="center" wrapText="1"/>
    </xf>
    <xf numFmtId="0" fontId="45" fillId="0" borderId="116" xfId="42" applyNumberFormat="1" applyFont="1" applyFill="1" applyBorder="1" applyAlignment="1" applyProtection="1">
      <alignment vertical="center" wrapText="1"/>
    </xf>
    <xf numFmtId="0" fontId="45" fillId="0" borderId="325" xfId="42" applyNumberFormat="1" applyFont="1" applyFill="1" applyBorder="1" applyAlignment="1" applyProtection="1">
      <alignment vertical="center" wrapText="1"/>
    </xf>
    <xf numFmtId="0" fontId="45" fillId="0" borderId="325" xfId="42" applyNumberFormat="1" applyFont="1" applyFill="1" applyBorder="1" applyAlignment="1" applyProtection="1">
      <alignment horizontal="left" vertical="center" wrapText="1"/>
    </xf>
    <xf numFmtId="0" fontId="46" fillId="0" borderId="326" xfId="42" applyNumberFormat="1" applyFont="1" applyFill="1" applyBorder="1" applyAlignment="1" applyProtection="1">
      <alignment vertical="center" wrapText="1"/>
    </xf>
    <xf numFmtId="0" fontId="45" fillId="0" borderId="230" xfId="42" applyNumberFormat="1" applyFont="1" applyFill="1" applyBorder="1" applyAlignment="1" applyProtection="1">
      <alignment horizontal="left" vertical="center" wrapText="1"/>
    </xf>
    <xf numFmtId="0" fontId="45" fillId="0" borderId="30" xfId="42" applyNumberFormat="1" applyFont="1" applyFill="1" applyBorder="1" applyAlignment="1" applyProtection="1">
      <alignment horizontal="left" vertical="center" wrapText="1"/>
    </xf>
    <xf numFmtId="0" fontId="45" fillId="0" borderId="41" xfId="42" applyNumberFormat="1" applyFont="1" applyFill="1" applyBorder="1" applyAlignment="1" applyProtection="1">
      <alignment horizontal="left" vertical="center" wrapText="1"/>
    </xf>
    <xf numFmtId="0" fontId="45" fillId="0" borderId="19" xfId="42" applyNumberFormat="1" applyFont="1" applyFill="1" applyBorder="1" applyAlignment="1" applyProtection="1">
      <alignment horizontal="left" vertical="center" wrapText="1"/>
    </xf>
    <xf numFmtId="0" fontId="20" fillId="0" borderId="172" xfId="0" applyFont="1" applyBorder="1" applyAlignment="1" applyProtection="1">
      <alignment horizontal="left" vertical="center" wrapText="1"/>
    </xf>
    <xf numFmtId="0" fontId="45" fillId="24" borderId="105" xfId="0" applyFont="1" applyFill="1" applyBorder="1" applyAlignment="1" applyProtection="1">
      <alignment horizontal="left" vertical="center" wrapText="1"/>
    </xf>
    <xf numFmtId="0" fontId="45" fillId="0" borderId="118" xfId="0" applyFont="1" applyBorder="1" applyAlignment="1" applyProtection="1">
      <alignment horizontal="left" vertical="center" wrapText="1"/>
    </xf>
    <xf numFmtId="0" fontId="45" fillId="0" borderId="266" xfId="0" applyFont="1" applyBorder="1" applyAlignment="1" applyProtection="1">
      <alignment horizontal="left" vertical="center" wrapText="1"/>
    </xf>
    <xf numFmtId="0" fontId="46" fillId="0" borderId="161" xfId="0" applyFont="1" applyBorder="1" applyAlignment="1" applyProtection="1">
      <alignment horizontal="left" vertical="center" wrapText="1"/>
    </xf>
    <xf numFmtId="0" fontId="45" fillId="0" borderId="232" xfId="0" applyFont="1" applyBorder="1" applyAlignment="1" applyProtection="1">
      <alignment horizontal="left" vertical="center" wrapText="1"/>
    </xf>
    <xf numFmtId="0" fontId="45" fillId="0" borderId="94" xfId="0" applyFont="1" applyBorder="1" applyAlignment="1" applyProtection="1">
      <alignment horizontal="left" vertical="center" wrapText="1"/>
    </xf>
    <xf numFmtId="0" fontId="45" fillId="0" borderId="121" xfId="0" applyFont="1" applyBorder="1" applyAlignment="1" applyProtection="1">
      <alignment horizontal="left" vertical="center" wrapText="1"/>
    </xf>
    <xf numFmtId="0" fontId="45" fillId="24" borderId="25" xfId="0" applyFont="1" applyFill="1" applyBorder="1" applyAlignment="1" applyProtection="1">
      <alignment horizontal="center" vertical="center" wrapText="1"/>
    </xf>
    <xf numFmtId="0" fontId="45" fillId="24" borderId="127" xfId="0" applyFont="1" applyFill="1" applyBorder="1" applyAlignment="1" applyProtection="1">
      <alignment horizontal="left" vertical="center" wrapText="1"/>
    </xf>
    <xf numFmtId="0" fontId="45" fillId="24" borderId="302" xfId="0" applyFont="1" applyFill="1" applyBorder="1" applyAlignment="1" applyProtection="1">
      <alignment horizontal="left" vertical="center" wrapText="1"/>
    </xf>
    <xf numFmtId="0" fontId="45" fillId="24" borderId="302" xfId="0" applyFont="1" applyFill="1" applyBorder="1" applyAlignment="1" applyProtection="1">
      <alignment horizontal="center" vertical="center" wrapText="1"/>
    </xf>
    <xf numFmtId="0" fontId="46" fillId="24" borderId="327" xfId="0" applyFont="1" applyFill="1" applyBorder="1" applyAlignment="1" applyProtection="1">
      <alignment horizontal="left" vertical="center" wrapText="1"/>
    </xf>
    <xf numFmtId="0" fontId="45" fillId="24" borderId="238" xfId="0" applyFont="1" applyFill="1" applyBorder="1" applyAlignment="1" applyProtection="1">
      <alignment horizontal="left" vertical="center" wrapText="1"/>
    </xf>
    <xf numFmtId="0" fontId="45" fillId="24" borderId="80" xfId="0" applyFont="1" applyFill="1" applyBorder="1" applyAlignment="1" applyProtection="1">
      <alignment horizontal="left" vertical="center" wrapText="1"/>
    </xf>
    <xf numFmtId="0" fontId="45" fillId="24" borderId="88" xfId="0" applyFont="1" applyFill="1" applyBorder="1" applyAlignment="1" applyProtection="1">
      <alignment horizontal="left" vertical="center" wrapText="1"/>
    </xf>
    <xf numFmtId="0" fontId="45" fillId="24" borderId="165" xfId="0" applyFont="1" applyFill="1" applyBorder="1" applyAlignment="1" applyProtection="1">
      <alignment horizontal="left" vertical="center" wrapText="1"/>
    </xf>
    <xf numFmtId="0" fontId="20" fillId="24" borderId="172" xfId="0" applyFont="1" applyFill="1" applyBorder="1" applyAlignment="1" applyProtection="1">
      <alignment horizontal="left" vertical="center" wrapText="1"/>
    </xf>
    <xf numFmtId="0" fontId="20" fillId="24" borderId="172" xfId="0" applyFont="1" applyFill="1" applyBorder="1" applyProtection="1">
      <alignment vertical="center"/>
    </xf>
    <xf numFmtId="0" fontId="20" fillId="24" borderId="0" xfId="0" applyFont="1" applyFill="1" applyBorder="1">
      <alignment vertical="center"/>
    </xf>
    <xf numFmtId="0" fontId="72" fillId="24" borderId="335" xfId="0" applyFont="1" applyFill="1" applyBorder="1" applyAlignment="1" applyProtection="1">
      <alignment horizontal="center" vertical="center"/>
      <protection locked="0"/>
    </xf>
    <xf numFmtId="0" fontId="72" fillId="24" borderId="336" xfId="0" applyFont="1" applyFill="1" applyBorder="1" applyAlignment="1" applyProtection="1">
      <alignment horizontal="center" vertical="center"/>
      <protection locked="0"/>
    </xf>
    <xf numFmtId="0" fontId="72" fillId="0" borderId="336" xfId="0" applyFont="1" applyBorder="1" applyAlignment="1" applyProtection="1">
      <alignment horizontal="center" vertical="center"/>
      <protection locked="0"/>
    </xf>
    <xf numFmtId="0" fontId="72" fillId="0" borderId="337" xfId="0" applyFont="1" applyBorder="1" applyAlignment="1" applyProtection="1">
      <alignment horizontal="center" vertical="center"/>
      <protection locked="0"/>
    </xf>
    <xf numFmtId="0" fontId="72" fillId="0" borderId="338" xfId="0" applyFont="1" applyBorder="1" applyAlignment="1" applyProtection="1">
      <alignment horizontal="center" vertical="center"/>
      <protection locked="0"/>
    </xf>
    <xf numFmtId="0" fontId="72" fillId="0" borderId="334" xfId="0" applyFont="1" applyBorder="1" applyAlignment="1" applyProtection="1">
      <alignment horizontal="center" vertical="center" wrapText="1"/>
      <protection locked="0"/>
    </xf>
    <xf numFmtId="0" fontId="72" fillId="0" borderId="339" xfId="0" applyFont="1" applyBorder="1" applyAlignment="1" applyProtection="1">
      <alignment horizontal="center" vertical="center" wrapText="1"/>
      <protection locked="0"/>
    </xf>
    <xf numFmtId="0" fontId="72" fillId="0" borderId="340" xfId="0" applyFont="1" applyBorder="1" applyAlignment="1" applyProtection="1">
      <alignment horizontal="center" vertical="center" wrapText="1"/>
      <protection locked="0"/>
    </xf>
    <xf numFmtId="0" fontId="72" fillId="0" borderId="332" xfId="0" applyFont="1" applyBorder="1" applyAlignment="1" applyProtection="1">
      <alignment horizontal="center" vertical="center" wrapText="1"/>
      <protection locked="0"/>
    </xf>
    <xf numFmtId="0" fontId="68" fillId="0" borderId="341" xfId="0" applyFont="1" applyBorder="1" applyAlignment="1" applyProtection="1">
      <alignment horizontal="center" vertical="center" wrapText="1"/>
      <protection locked="0"/>
    </xf>
    <xf numFmtId="0" fontId="45" fillId="0" borderId="335" xfId="0" applyFont="1" applyFill="1" applyBorder="1" applyAlignment="1" applyProtection="1">
      <alignment horizontal="left" vertical="center" wrapText="1"/>
      <protection locked="0"/>
    </xf>
    <xf numFmtId="0" fontId="45" fillId="0" borderId="336" xfId="0" applyFont="1" applyFill="1" applyBorder="1" applyAlignment="1" applyProtection="1">
      <alignment horizontal="left" vertical="center" wrapText="1"/>
      <protection locked="0"/>
    </xf>
    <xf numFmtId="0" fontId="45" fillId="0" borderId="337" xfId="0" applyFont="1" applyFill="1" applyBorder="1" applyAlignment="1" applyProtection="1">
      <alignment horizontal="left" vertical="center" wrapText="1"/>
      <protection locked="0"/>
    </xf>
    <xf numFmtId="0" fontId="45" fillId="0" borderId="337" xfId="0" applyFont="1" applyFill="1" applyBorder="1" applyAlignment="1" applyProtection="1">
      <alignment horizontal="center" vertical="center" wrapText="1"/>
      <protection locked="0"/>
    </xf>
    <xf numFmtId="0" fontId="46" fillId="0" borderId="338" xfId="0" applyFont="1" applyFill="1" applyBorder="1" applyAlignment="1" applyProtection="1">
      <alignment horizontal="left" vertical="center" wrapText="1"/>
      <protection locked="0"/>
    </xf>
    <xf numFmtId="0" fontId="45" fillId="0" borderId="334" xfId="0" applyFont="1" applyFill="1" applyBorder="1" applyAlignment="1" applyProtection="1">
      <alignment horizontal="left" vertical="center" wrapText="1"/>
      <protection locked="0"/>
    </xf>
    <xf numFmtId="0" fontId="45" fillId="0" borderId="339" xfId="0" applyFont="1" applyFill="1" applyBorder="1" applyAlignment="1" applyProtection="1">
      <alignment horizontal="left" vertical="center" wrapText="1"/>
      <protection locked="0"/>
    </xf>
    <xf numFmtId="0" fontId="45" fillId="0" borderId="340" xfId="0" applyFont="1" applyFill="1" applyBorder="1" applyAlignment="1" applyProtection="1">
      <alignment horizontal="left" vertical="center" wrapText="1"/>
      <protection locked="0"/>
    </xf>
    <xf numFmtId="0" fontId="45" fillId="0" borderId="342" xfId="0" applyFont="1" applyFill="1" applyBorder="1" applyAlignment="1" applyProtection="1">
      <alignment horizontal="left" vertical="center" wrapText="1"/>
      <protection locked="0"/>
    </xf>
    <xf numFmtId="0" fontId="20" fillId="0" borderId="341" xfId="0" applyFont="1" applyFill="1" applyBorder="1" applyAlignment="1" applyProtection="1">
      <alignment horizontal="left" vertical="center" wrapText="1"/>
      <protection locked="0"/>
    </xf>
    <xf numFmtId="0" fontId="20" fillId="0" borderId="341" xfId="0" applyFont="1" applyFill="1" applyBorder="1" applyProtection="1">
      <alignment vertical="center"/>
      <protection locked="0"/>
    </xf>
    <xf numFmtId="0" fontId="72" fillId="24" borderId="343" xfId="0" applyFont="1" applyFill="1" applyBorder="1" applyAlignment="1" applyProtection="1">
      <alignment horizontal="center" vertical="center"/>
      <protection locked="0"/>
    </xf>
    <xf numFmtId="0" fontId="45" fillId="0" borderId="343" xfId="0" applyFont="1" applyFill="1" applyBorder="1" applyAlignment="1" applyProtection="1">
      <alignment horizontal="left" vertical="center" wrapText="1"/>
      <protection locked="0"/>
    </xf>
    <xf numFmtId="0" fontId="0" fillId="0" borderId="23" xfId="0" applyBorder="1" applyAlignment="1">
      <alignment vertical="center" wrapText="1"/>
    </xf>
    <xf numFmtId="0" fontId="67" fillId="32" borderId="0" xfId="0" applyFont="1" applyFill="1" applyAlignment="1">
      <alignment horizontal="center" vertical="center"/>
    </xf>
    <xf numFmtId="0" fontId="21"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34" fillId="28" borderId="16" xfId="0" applyFont="1" applyFill="1" applyBorder="1" applyAlignment="1">
      <alignment horizontal="center" vertical="center" wrapText="1"/>
    </xf>
    <xf numFmtId="0" fontId="21" fillId="29" borderId="11" xfId="0" applyFont="1" applyFill="1" applyBorder="1" applyAlignment="1">
      <alignment horizontal="center" vertical="center" textRotation="255" wrapText="1" shrinkToFit="1"/>
    </xf>
    <xf numFmtId="0" fontId="21" fillId="29" borderId="17" xfId="0" applyFont="1" applyFill="1" applyBorder="1" applyAlignment="1">
      <alignment horizontal="center" vertical="center" textRotation="255" wrapText="1" shrinkToFit="1"/>
    </xf>
    <xf numFmtId="0" fontId="21" fillId="29" borderId="16" xfId="0" applyFont="1" applyFill="1" applyBorder="1" applyAlignment="1">
      <alignment horizontal="center" vertical="center" textRotation="255" wrapText="1" shrinkToFit="1"/>
    </xf>
    <xf numFmtId="0" fontId="51" fillId="0" borderId="250" xfId="0" applyFont="1" applyBorder="1" applyAlignment="1" applyProtection="1">
      <alignment horizontal="center" vertical="center" wrapText="1"/>
      <protection locked="0"/>
    </xf>
    <xf numFmtId="0" fontId="51" fillId="0" borderId="249" xfId="0" applyFont="1" applyBorder="1" applyAlignment="1" applyProtection="1">
      <alignment horizontal="center" vertical="center" wrapText="1"/>
      <protection locked="0"/>
    </xf>
    <xf numFmtId="0" fontId="50" fillId="24" borderId="246" xfId="0" applyFont="1" applyFill="1" applyBorder="1" applyAlignment="1">
      <alignment horizontal="right" vertical="center" shrinkToFit="1"/>
    </xf>
    <xf numFmtId="0" fontId="50" fillId="24" borderId="249" xfId="0" applyFont="1" applyFill="1" applyBorder="1" applyAlignment="1">
      <alignment horizontal="right" vertical="center" shrinkToFit="1"/>
    </xf>
    <xf numFmtId="0" fontId="50" fillId="24" borderId="63" xfId="0" applyFont="1" applyFill="1" applyBorder="1" applyAlignment="1">
      <alignment horizontal="right" vertical="center" shrinkToFit="1"/>
    </xf>
    <xf numFmtId="176" fontId="51" fillId="24" borderId="138" xfId="42" applyFont="1" applyFill="1" applyBorder="1" applyAlignment="1" applyProtection="1">
      <alignment horizontal="center" vertical="center"/>
    </xf>
    <xf numFmtId="176" fontId="51" fillId="24" borderId="26" xfId="42" applyFont="1" applyFill="1" applyBorder="1" applyAlignment="1" applyProtection="1">
      <alignment horizontal="center" vertical="center"/>
    </xf>
    <xf numFmtId="177" fontId="51" fillId="24" borderId="250" xfId="0" applyNumberFormat="1" applyFont="1" applyFill="1" applyBorder="1" applyAlignment="1">
      <alignment horizontal="center" vertical="center"/>
    </xf>
    <xf numFmtId="177" fontId="51" fillId="24" borderId="249" xfId="0" applyNumberFormat="1" applyFont="1" applyFill="1" applyBorder="1" applyAlignment="1">
      <alignment horizontal="center" vertical="center"/>
    </xf>
    <xf numFmtId="0" fontId="68" fillId="0" borderId="110" xfId="0" applyFont="1" applyBorder="1" applyAlignment="1" applyProtection="1">
      <alignment horizontal="center" vertical="center"/>
      <protection locked="0"/>
    </xf>
    <xf numFmtId="0" fontId="51" fillId="0" borderId="25" xfId="0" applyFont="1" applyBorder="1" applyAlignment="1" applyProtection="1">
      <alignment horizontal="center" vertical="center"/>
      <protection locked="0"/>
    </xf>
    <xf numFmtId="0" fontId="51" fillId="0" borderId="26" xfId="0" applyFont="1" applyBorder="1" applyAlignment="1" applyProtection="1">
      <alignment horizontal="center" vertical="center"/>
      <protection locked="0"/>
    </xf>
    <xf numFmtId="0" fontId="51" fillId="0" borderId="148" xfId="0" applyFont="1" applyBorder="1" applyAlignment="1" applyProtection="1">
      <alignment horizontal="center" vertical="center"/>
      <protection locked="0"/>
    </xf>
    <xf numFmtId="0" fontId="51" fillId="0" borderId="224" xfId="0" applyFont="1" applyBorder="1" applyAlignment="1" applyProtection="1">
      <alignment horizontal="center" vertical="center"/>
      <protection locked="0"/>
    </xf>
    <xf numFmtId="0" fontId="51" fillId="0" borderId="145" xfId="0" applyFont="1" applyBorder="1" applyAlignment="1" applyProtection="1">
      <alignment horizontal="center" vertical="center"/>
      <protection locked="0"/>
    </xf>
    <xf numFmtId="0" fontId="27" fillId="24" borderId="109" xfId="0" applyFont="1" applyFill="1" applyBorder="1" applyAlignment="1">
      <alignment horizontal="center" vertical="center" wrapText="1"/>
    </xf>
    <xf numFmtId="0" fontId="27" fillId="24" borderId="25" xfId="0" applyFont="1" applyFill="1" applyBorder="1" applyAlignment="1">
      <alignment horizontal="center" vertical="center"/>
    </xf>
    <xf numFmtId="0" fontId="27" fillId="24" borderId="144" xfId="0" applyFont="1" applyFill="1" applyBorder="1" applyAlignment="1">
      <alignment horizontal="center" vertical="center"/>
    </xf>
    <xf numFmtId="0" fontId="68" fillId="0" borderId="26" xfId="0" applyFont="1" applyBorder="1" applyAlignment="1" applyProtection="1">
      <alignment horizontal="center" vertical="center"/>
      <protection locked="0"/>
    </xf>
    <xf numFmtId="0" fontId="21" fillId="29" borderId="11" xfId="0" applyFont="1" applyFill="1" applyBorder="1" applyAlignment="1">
      <alignment horizontal="center" vertical="center" textRotation="255" shrinkToFit="1"/>
    </xf>
    <xf numFmtId="0" fontId="21" fillId="29" borderId="17" xfId="0" applyFont="1" applyFill="1" applyBorder="1" applyAlignment="1">
      <alignment horizontal="center" vertical="center" textRotation="255" shrinkToFit="1"/>
    </xf>
    <xf numFmtId="0" fontId="21" fillId="29" borderId="16" xfId="0" applyFont="1" applyFill="1" applyBorder="1" applyAlignment="1">
      <alignment horizontal="center" vertical="center" textRotation="255" shrinkToFit="1"/>
    </xf>
    <xf numFmtId="0" fontId="21" fillId="28" borderId="20" xfId="0" applyFont="1" applyFill="1" applyBorder="1" applyAlignment="1">
      <alignment horizontal="center" vertical="center" wrapText="1"/>
    </xf>
    <xf numFmtId="0" fontId="34" fillId="28" borderId="259" xfId="0" applyFont="1" applyFill="1" applyBorder="1" applyAlignment="1">
      <alignment horizontal="center" vertical="center" wrapText="1"/>
    </xf>
    <xf numFmtId="0" fontId="21" fillId="28" borderId="17" xfId="0" applyFont="1" applyFill="1" applyBorder="1" applyAlignment="1">
      <alignment horizontal="center" vertical="center" wrapText="1"/>
    </xf>
    <xf numFmtId="0" fontId="21" fillId="28" borderId="16" xfId="0" applyFont="1" applyFill="1" applyBorder="1" applyAlignment="1">
      <alignment horizontal="center" vertical="center" wrapText="1"/>
    </xf>
    <xf numFmtId="0" fontId="27" fillId="33" borderId="25" xfId="0" applyFont="1" applyFill="1" applyBorder="1" applyAlignment="1">
      <alignment horizontal="center" vertical="center" wrapText="1"/>
    </xf>
    <xf numFmtId="0" fontId="27" fillId="33" borderId="200" xfId="0" applyFont="1" applyFill="1" applyBorder="1" applyAlignment="1">
      <alignment horizontal="center" vertical="center" wrapText="1"/>
    </xf>
    <xf numFmtId="0" fontId="27" fillId="33" borderId="302" xfId="0" applyFont="1" applyFill="1" applyBorder="1" applyAlignment="1">
      <alignment horizontal="center" vertical="center" wrapText="1"/>
    </xf>
    <xf numFmtId="0" fontId="27" fillId="33" borderId="306" xfId="0" applyFont="1" applyFill="1" applyBorder="1" applyAlignment="1">
      <alignment horizontal="center" vertical="center" wrapText="1"/>
    </xf>
    <xf numFmtId="0" fontId="21" fillId="28" borderId="23" xfId="0" applyFont="1" applyFill="1" applyBorder="1" applyAlignment="1">
      <alignment horizontal="center" vertical="center" shrinkToFit="1"/>
    </xf>
    <xf numFmtId="0" fontId="21" fillId="28" borderId="103" xfId="0" applyFont="1" applyFill="1" applyBorder="1" applyAlignment="1">
      <alignment horizontal="center" vertical="center" shrinkToFit="1"/>
    </xf>
    <xf numFmtId="0" fontId="21" fillId="28" borderId="104" xfId="0" applyFont="1" applyFill="1" applyBorder="1" applyAlignment="1">
      <alignment horizontal="center" vertical="center" shrinkToFit="1"/>
    </xf>
    <xf numFmtId="0" fontId="21" fillId="28" borderId="11" xfId="0" applyFont="1" applyFill="1" applyBorder="1" applyAlignment="1">
      <alignment horizontal="center" vertical="center" wrapText="1" shrinkToFit="1"/>
    </xf>
    <xf numFmtId="0" fontId="21" fillId="28" borderId="17" xfId="0" applyFont="1" applyFill="1" applyBorder="1" applyAlignment="1">
      <alignment horizontal="center" vertical="center" wrapText="1" shrinkToFit="1"/>
    </xf>
    <xf numFmtId="0" fontId="21" fillId="28" borderId="16" xfId="0" applyFont="1" applyFill="1" applyBorder="1" applyAlignment="1">
      <alignment horizontal="center" vertical="center" wrapText="1" shrinkToFit="1"/>
    </xf>
    <xf numFmtId="0" fontId="52" fillId="0" borderId="244" xfId="44" applyFont="1" applyFill="1" applyBorder="1" applyAlignment="1" applyProtection="1">
      <alignment horizontal="center" vertical="center" wrapText="1"/>
      <protection locked="0"/>
    </xf>
    <xf numFmtId="0" fontId="52" fillId="0" borderId="245" xfId="44" applyFont="1" applyFill="1" applyBorder="1" applyAlignment="1" applyProtection="1">
      <alignment horizontal="center" vertical="center" wrapText="1"/>
      <protection locked="0"/>
    </xf>
    <xf numFmtId="0" fontId="34" fillId="28" borderId="0" xfId="0" applyFont="1" applyFill="1" applyAlignment="1">
      <alignment horizontal="center" vertical="center" wrapText="1"/>
    </xf>
    <xf numFmtId="0" fontId="21" fillId="28" borderId="21" xfId="0" applyFont="1" applyFill="1" applyBorder="1" applyAlignment="1">
      <alignment horizontal="center" vertical="center" wrapText="1"/>
    </xf>
    <xf numFmtId="0" fontId="21" fillId="28" borderId="128" xfId="0" applyFont="1" applyFill="1" applyBorder="1" applyAlignment="1">
      <alignment horizontal="center" vertical="center" wrapText="1"/>
    </xf>
    <xf numFmtId="0" fontId="21" fillId="28" borderId="260" xfId="0" applyFont="1" applyFill="1" applyBorder="1" applyAlignment="1">
      <alignment horizontal="center" vertical="center" wrapText="1"/>
    </xf>
    <xf numFmtId="0" fontId="62" fillId="24" borderId="66" xfId="0" applyFont="1" applyFill="1" applyBorder="1" applyAlignment="1">
      <alignment horizontal="center" vertical="center" textRotation="255"/>
    </xf>
    <xf numFmtId="0" fontId="62" fillId="24" borderId="68" xfId="0" applyFont="1" applyFill="1" applyBorder="1" applyAlignment="1">
      <alignment horizontal="center" vertical="center" textRotation="255"/>
    </xf>
    <xf numFmtId="0" fontId="62" fillId="24" borderId="70" xfId="0" applyFont="1" applyFill="1" applyBorder="1" applyAlignment="1">
      <alignment horizontal="center" vertical="center" textRotation="255"/>
    </xf>
    <xf numFmtId="0" fontId="58" fillId="30" borderId="66" xfId="0" applyFont="1" applyFill="1" applyBorder="1" applyAlignment="1">
      <alignment horizontal="center" vertical="center" textRotation="255"/>
    </xf>
    <xf numFmtId="0" fontId="58" fillId="30" borderId="68" xfId="0" applyFont="1" applyFill="1" applyBorder="1" applyAlignment="1">
      <alignment horizontal="center" vertical="center" textRotation="255"/>
    </xf>
    <xf numFmtId="0" fontId="58" fillId="30" borderId="70" xfId="0" applyFont="1" applyFill="1" applyBorder="1" applyAlignment="1">
      <alignment horizontal="center" vertical="center" textRotation="255"/>
    </xf>
    <xf numFmtId="176" fontId="51" fillId="24" borderId="251" xfId="42" applyFont="1" applyFill="1" applyBorder="1" applyAlignment="1" applyProtection="1">
      <alignment horizontal="center" vertical="center"/>
    </xf>
    <xf numFmtId="176" fontId="51" fillId="24" borderId="252" xfId="42" applyFont="1" applyFill="1" applyBorder="1" applyAlignment="1" applyProtection="1">
      <alignment horizontal="center" vertical="center"/>
    </xf>
    <xf numFmtId="0" fontId="50" fillId="24" borderId="33" xfId="0" applyFont="1" applyFill="1" applyBorder="1" applyAlignment="1">
      <alignment horizontal="center" vertical="center" wrapText="1"/>
    </xf>
    <xf numFmtId="0" fontId="50" fillId="24" borderId="179" xfId="0" applyFont="1" applyFill="1" applyBorder="1" applyAlignment="1">
      <alignment horizontal="center" vertical="center" wrapText="1"/>
    </xf>
    <xf numFmtId="0" fontId="29" fillId="24" borderId="23" xfId="0" applyFont="1" applyFill="1" applyBorder="1" applyAlignment="1">
      <alignment horizontal="center" vertical="center"/>
    </xf>
    <xf numFmtId="0" fontId="29" fillId="24" borderId="0" xfId="0" applyFont="1" applyFill="1" applyAlignment="1">
      <alignment horizontal="center" vertical="center"/>
    </xf>
    <xf numFmtId="0" fontId="29" fillId="24" borderId="62" xfId="0" applyFont="1" applyFill="1" applyBorder="1" applyAlignment="1">
      <alignment horizontal="center" vertical="center"/>
    </xf>
    <xf numFmtId="176" fontId="73" fillId="33" borderId="251" xfId="0" applyNumberFormat="1" applyFont="1" applyFill="1" applyBorder="1" applyAlignment="1">
      <alignment horizontal="center" vertical="center"/>
    </xf>
    <xf numFmtId="176" fontId="73" fillId="33" borderId="249" xfId="0" applyNumberFormat="1" applyFont="1" applyFill="1" applyBorder="1" applyAlignment="1">
      <alignment horizontal="center" vertical="center"/>
    </xf>
    <xf numFmtId="176" fontId="73" fillId="33" borderId="252" xfId="0" applyNumberFormat="1" applyFont="1" applyFill="1" applyBorder="1" applyAlignment="1">
      <alignment horizontal="center" vertical="center"/>
    </xf>
    <xf numFmtId="0" fontId="50" fillId="27" borderId="10"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50" fillId="27" borderId="59" xfId="0" applyFont="1" applyFill="1" applyBorder="1" applyAlignment="1">
      <alignment horizontal="center" vertical="center" wrapText="1"/>
    </xf>
    <xf numFmtId="0" fontId="50" fillId="27" borderId="60" xfId="0" applyFont="1" applyFill="1" applyBorder="1" applyAlignment="1">
      <alignment horizontal="center" vertical="center" wrapText="1"/>
    </xf>
    <xf numFmtId="0" fontId="50" fillId="27" borderId="61" xfId="0" applyFont="1" applyFill="1" applyBorder="1" applyAlignment="1">
      <alignment horizontal="center" vertical="center" wrapText="1"/>
    </xf>
    <xf numFmtId="0" fontId="0" fillId="24" borderId="10" xfId="0" applyFill="1" applyBorder="1" applyAlignment="1">
      <alignment horizontal="center" vertical="center"/>
    </xf>
    <xf numFmtId="0" fontId="0" fillId="24" borderId="23" xfId="0" applyFill="1" applyBorder="1" applyAlignment="1">
      <alignment horizontal="center" vertical="center"/>
    </xf>
    <xf numFmtId="0" fontId="0" fillId="24" borderId="18" xfId="0" applyFill="1" applyBorder="1" applyAlignment="1">
      <alignment horizontal="center" vertical="center"/>
    </xf>
    <xf numFmtId="0" fontId="0" fillId="24" borderId="0" xfId="0" applyFill="1" applyAlignment="1">
      <alignment horizontal="center" vertical="center"/>
    </xf>
    <xf numFmtId="0" fontId="0" fillId="24" borderId="60" xfId="0" applyFill="1" applyBorder="1" applyAlignment="1">
      <alignment horizontal="center" vertical="center"/>
    </xf>
    <xf numFmtId="0" fontId="0" fillId="24" borderId="62" xfId="0" applyFill="1" applyBorder="1" applyAlignment="1">
      <alignment horizontal="center" vertical="center"/>
    </xf>
    <xf numFmtId="0" fontId="27" fillId="24" borderId="60" xfId="0" applyFont="1" applyFill="1" applyBorder="1" applyAlignment="1">
      <alignment horizontal="center" vertical="center" wrapText="1"/>
    </xf>
    <xf numFmtId="0" fontId="27" fillId="24" borderId="125"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7" fillId="27" borderId="71" xfId="0" applyFont="1" applyFill="1" applyBorder="1" applyAlignment="1">
      <alignment horizontal="center" vertical="center" wrapText="1"/>
    </xf>
    <xf numFmtId="0" fontId="27" fillId="27" borderId="179" xfId="0" applyFont="1" applyFill="1" applyBorder="1" applyAlignment="1">
      <alignment horizontal="center" vertical="center" wrapText="1"/>
    </xf>
    <xf numFmtId="0" fontId="27" fillId="27" borderId="33" xfId="0" applyFont="1" applyFill="1" applyBorder="1" applyAlignment="1">
      <alignment horizontal="center" vertical="center"/>
    </xf>
    <xf numFmtId="0" fontId="27" fillId="27" borderId="71" xfId="0" applyFont="1" applyFill="1" applyBorder="1" applyAlignment="1">
      <alignment horizontal="center" vertical="center"/>
    </xf>
    <xf numFmtId="0" fontId="27" fillId="27" borderId="179" xfId="0" applyFont="1" applyFill="1" applyBorder="1" applyAlignment="1">
      <alignment horizontal="center" vertical="center"/>
    </xf>
    <xf numFmtId="0" fontId="27" fillId="27" borderId="10" xfId="0" applyFont="1" applyFill="1" applyBorder="1" applyAlignment="1">
      <alignment horizontal="center" vertical="center" wrapText="1"/>
    </xf>
    <xf numFmtId="0" fontId="27" fillId="27" borderId="23" xfId="0" applyFont="1" applyFill="1" applyBorder="1" applyAlignment="1">
      <alignment horizontal="center" vertical="center" wrapText="1"/>
    </xf>
    <xf numFmtId="0" fontId="27" fillId="27" borderId="203" xfId="0" applyFont="1" applyFill="1" applyBorder="1" applyAlignment="1">
      <alignment horizontal="center" vertical="center" wrapText="1"/>
    </xf>
    <xf numFmtId="0" fontId="27" fillId="33" borderId="247" xfId="0" applyFont="1" applyFill="1" applyBorder="1" applyAlignment="1">
      <alignment horizontal="center" vertical="center" wrapText="1"/>
    </xf>
    <xf numFmtId="0" fontId="27" fillId="24" borderId="246" xfId="0" applyFont="1" applyFill="1" applyBorder="1" applyAlignment="1">
      <alignment horizontal="center" vertical="center" wrapText="1"/>
    </xf>
    <xf numFmtId="0" fontId="27" fillId="24" borderId="247" xfId="0" applyFont="1" applyFill="1" applyBorder="1" applyAlignment="1">
      <alignment horizontal="center" vertical="center" wrapText="1"/>
    </xf>
    <xf numFmtId="0" fontId="27" fillId="27" borderId="246" xfId="0" applyFont="1" applyFill="1" applyBorder="1" applyAlignment="1">
      <alignment horizontal="center" vertical="center" wrapText="1"/>
    </xf>
    <xf numFmtId="0" fontId="27" fillId="27" borderId="247" xfId="0" applyFont="1" applyFill="1" applyBorder="1" applyAlignment="1">
      <alignment horizontal="center" vertical="center" wrapText="1"/>
    </xf>
    <xf numFmtId="0" fontId="20" fillId="24" borderId="109" xfId="0" applyFont="1" applyFill="1" applyBorder="1" applyAlignment="1">
      <alignment horizontal="center" vertical="center" wrapText="1"/>
    </xf>
    <xf numFmtId="0" fontId="27" fillId="24" borderId="200" xfId="0" applyFont="1" applyFill="1" applyBorder="1" applyAlignment="1">
      <alignment horizontal="center" vertical="center" wrapText="1"/>
    </xf>
    <xf numFmtId="0" fontId="20" fillId="24" borderId="23" xfId="0" applyFont="1" applyFill="1" applyBorder="1" applyAlignment="1">
      <alignment horizontal="center" vertical="center"/>
    </xf>
    <xf numFmtId="0" fontId="20" fillId="24" borderId="0" xfId="0" applyFont="1" applyFill="1" applyAlignment="1">
      <alignment horizontal="center" vertical="center"/>
    </xf>
    <xf numFmtId="0" fontId="34" fillId="28" borderId="250" xfId="0" applyFont="1" applyFill="1" applyBorder="1" applyAlignment="1">
      <alignment horizontal="center" vertical="center" wrapText="1"/>
    </xf>
    <xf numFmtId="0" fontId="34" fillId="28" borderId="262" xfId="0" applyFont="1" applyFill="1" applyBorder="1" applyAlignment="1">
      <alignment horizontal="center" vertical="center" wrapText="1"/>
    </xf>
    <xf numFmtId="0" fontId="21" fillId="29" borderId="38" xfId="0" applyFont="1" applyFill="1" applyBorder="1" applyAlignment="1">
      <alignment horizontal="center" vertical="center" textRotation="255" wrapText="1" shrinkToFit="1"/>
    </xf>
    <xf numFmtId="0" fontId="34" fillId="29" borderId="39" xfId="0" applyFont="1" applyFill="1" applyBorder="1" applyAlignment="1">
      <alignment horizontal="center" vertical="center" textRotation="255" shrinkToFit="1"/>
    </xf>
    <xf numFmtId="0" fontId="34" fillId="29" borderId="40" xfId="0" applyFont="1" applyFill="1" applyBorder="1" applyAlignment="1">
      <alignment horizontal="center" vertical="center" textRotation="255" shrinkToFit="1"/>
    </xf>
    <xf numFmtId="0" fontId="20" fillId="24" borderId="59" xfId="0" applyFont="1" applyFill="1" applyBorder="1" applyAlignment="1">
      <alignment horizontal="center" vertical="center"/>
    </xf>
    <xf numFmtId="0" fontId="20" fillId="24" borderId="61" xfId="0" applyFont="1" applyFill="1" applyBorder="1" applyAlignment="1">
      <alignment horizontal="center" vertical="center"/>
    </xf>
    <xf numFmtId="0" fontId="20" fillId="24" borderId="18" xfId="0" applyFont="1" applyFill="1" applyBorder="1" applyAlignment="1">
      <alignment horizontal="center" vertical="center"/>
    </xf>
    <xf numFmtId="0" fontId="20" fillId="24" borderId="60" xfId="0" applyFont="1" applyFill="1" applyBorder="1" applyAlignment="1">
      <alignment horizontal="center" vertical="center"/>
    </xf>
    <xf numFmtId="0" fontId="34" fillId="28" borderId="249" xfId="0" applyFont="1" applyFill="1" applyBorder="1" applyAlignment="1">
      <alignment horizontal="center" vertical="center" wrapText="1"/>
    </xf>
    <xf numFmtId="0" fontId="20" fillId="24" borderId="10" xfId="0" applyFont="1" applyFill="1" applyBorder="1" applyAlignment="1">
      <alignment horizontal="center" vertical="center"/>
    </xf>
    <xf numFmtId="0" fontId="20" fillId="24" borderId="58" xfId="0" applyFont="1" applyFill="1" applyBorder="1" applyAlignment="1">
      <alignment horizontal="center" vertical="center"/>
    </xf>
    <xf numFmtId="0" fontId="21" fillId="28" borderId="20" xfId="0" applyFont="1" applyFill="1" applyBorder="1" applyAlignment="1">
      <alignment horizontal="center" vertical="center" wrapText="1" shrinkToFit="1"/>
    </xf>
    <xf numFmtId="0" fontId="34" fillId="28" borderId="12" xfId="0" applyFont="1" applyFill="1" applyBorder="1" applyAlignment="1">
      <alignment horizontal="center" vertical="center" wrapText="1" shrinkToFit="1"/>
    </xf>
    <xf numFmtId="0" fontId="34" fillId="28" borderId="13" xfId="0" applyFont="1" applyFill="1" applyBorder="1" applyAlignment="1">
      <alignment horizontal="center" vertical="center" wrapText="1" shrinkToFit="1"/>
    </xf>
    <xf numFmtId="0" fontId="27" fillId="24" borderId="249" xfId="0" applyFont="1" applyFill="1" applyBorder="1" applyAlignment="1">
      <alignment horizontal="center" vertical="center"/>
    </xf>
    <xf numFmtId="0" fontId="27" fillId="24" borderId="247" xfId="0" applyFont="1" applyFill="1" applyBorder="1" applyAlignment="1">
      <alignment horizontal="center" vertical="center"/>
    </xf>
    <xf numFmtId="0" fontId="25" fillId="24" borderId="109" xfId="0" applyFont="1" applyFill="1" applyBorder="1" applyAlignment="1">
      <alignment horizontal="right" vertical="center"/>
    </xf>
    <xf numFmtId="0" fontId="50" fillId="24" borderId="25" xfId="0" applyFont="1" applyFill="1" applyBorder="1" applyAlignment="1">
      <alignment horizontal="right" vertical="center"/>
    </xf>
    <xf numFmtId="0" fontId="50" fillId="24" borderId="157" xfId="0" applyFont="1" applyFill="1" applyBorder="1" applyAlignment="1">
      <alignment horizontal="right" vertical="center"/>
    </xf>
    <xf numFmtId="0" fontId="50" fillId="24" borderId="24" xfId="0" applyFont="1" applyFill="1" applyBorder="1" applyAlignment="1">
      <alignment horizontal="right" vertical="center"/>
    </xf>
    <xf numFmtId="0" fontId="50" fillId="24" borderId="224" xfId="0" applyFont="1" applyFill="1" applyBorder="1" applyAlignment="1">
      <alignment horizontal="right" vertical="center"/>
    </xf>
    <xf numFmtId="0" fontId="50" fillId="24" borderId="225" xfId="0" applyFont="1" applyFill="1" applyBorder="1" applyAlignment="1">
      <alignment horizontal="right" vertical="center"/>
    </xf>
    <xf numFmtId="0" fontId="29" fillId="24" borderId="71" xfId="0" applyFont="1" applyFill="1" applyBorder="1" applyAlignment="1">
      <alignment horizontal="center" vertical="center"/>
    </xf>
    <xf numFmtId="0" fontId="50" fillId="24" borderId="136" xfId="0" applyFont="1" applyFill="1" applyBorder="1" applyAlignment="1">
      <alignment horizontal="right" vertical="center"/>
    </xf>
    <xf numFmtId="0" fontId="50" fillId="24" borderId="22" xfId="0" applyFont="1" applyFill="1" applyBorder="1" applyAlignment="1">
      <alignment horizontal="right" vertical="center"/>
    </xf>
    <xf numFmtId="0" fontId="50" fillId="24" borderId="226" xfId="0" applyFont="1" applyFill="1" applyBorder="1" applyAlignment="1">
      <alignment horizontal="right" vertical="center"/>
    </xf>
    <xf numFmtId="0" fontId="50" fillId="24" borderId="133" xfId="0" applyFont="1" applyFill="1" applyBorder="1" applyAlignment="1">
      <alignment horizontal="right" vertical="center"/>
    </xf>
    <xf numFmtId="0" fontId="50" fillId="24" borderId="134" xfId="0" applyFont="1" applyFill="1" applyBorder="1" applyAlignment="1">
      <alignment horizontal="right" vertical="center"/>
    </xf>
    <xf numFmtId="0" fontId="50" fillId="24" borderId="227" xfId="0" applyFont="1" applyFill="1" applyBorder="1" applyAlignment="1">
      <alignment horizontal="right" vertical="center"/>
    </xf>
    <xf numFmtId="0" fontId="27" fillId="24" borderId="77" xfId="0" applyFont="1" applyFill="1" applyBorder="1" applyAlignment="1">
      <alignment horizontal="center" vertical="center" wrapText="1"/>
    </xf>
    <xf numFmtId="0" fontId="27" fillId="24" borderId="127" xfId="0" applyFont="1" applyFill="1" applyBorder="1" applyAlignment="1">
      <alignment horizontal="center" vertical="center"/>
    </xf>
    <xf numFmtId="0" fontId="27" fillId="24" borderId="131" xfId="0" applyFont="1" applyFill="1" applyBorder="1" applyAlignment="1">
      <alignment horizontal="center" vertical="center"/>
    </xf>
    <xf numFmtId="0" fontId="50" fillId="24" borderId="10" xfId="0" applyFont="1" applyFill="1" applyBorder="1" applyAlignment="1">
      <alignment horizontal="center" vertical="center" wrapText="1"/>
    </xf>
    <xf numFmtId="0" fontId="50" fillId="24" borderId="58" xfId="0" applyFont="1" applyFill="1" applyBorder="1" applyAlignment="1">
      <alignment horizontal="center" vertical="center" wrapText="1"/>
    </xf>
    <xf numFmtId="0" fontId="50" fillId="24" borderId="18" xfId="0" applyFont="1" applyFill="1" applyBorder="1" applyAlignment="1">
      <alignment horizontal="center" vertical="center" wrapText="1"/>
    </xf>
    <xf numFmtId="0" fontId="50" fillId="24" borderId="59" xfId="0" applyFont="1" applyFill="1" applyBorder="1" applyAlignment="1">
      <alignment horizontal="center" vertical="center" wrapText="1"/>
    </xf>
    <xf numFmtId="0" fontId="50" fillId="24" borderId="60" xfId="0" applyFont="1" applyFill="1" applyBorder="1" applyAlignment="1">
      <alignment horizontal="center" vertical="center" wrapText="1"/>
    </xf>
    <xf numFmtId="0" fontId="50" fillId="24" borderId="61" xfId="0" applyFont="1" applyFill="1" applyBorder="1" applyAlignment="1">
      <alignment horizontal="center" vertical="center" wrapText="1"/>
    </xf>
    <xf numFmtId="0" fontId="27" fillId="24" borderId="132" xfId="0" applyFont="1" applyFill="1" applyBorder="1" applyAlignment="1">
      <alignment horizontal="center" vertical="center"/>
    </xf>
    <xf numFmtId="0" fontId="29" fillId="24" borderId="254" xfId="0" applyFont="1" applyFill="1" applyBorder="1" applyAlignment="1">
      <alignment horizontal="center" vertical="center" shrinkToFit="1"/>
    </xf>
    <xf numFmtId="0" fontId="29" fillId="24" borderId="255" xfId="0" applyFont="1" applyFill="1" applyBorder="1" applyAlignment="1">
      <alignment horizontal="center" vertical="center" shrinkToFit="1"/>
    </xf>
    <xf numFmtId="0" fontId="29" fillId="24" borderId="256" xfId="0" applyFont="1" applyFill="1" applyBorder="1" applyAlignment="1">
      <alignment horizontal="center" vertical="center" shrinkToFit="1"/>
    </xf>
    <xf numFmtId="0" fontId="29" fillId="24" borderId="18" xfId="0" applyFont="1" applyFill="1" applyBorder="1" applyAlignment="1">
      <alignment horizontal="center" vertical="center" shrinkToFit="1"/>
    </xf>
    <xf numFmtId="0" fontId="29" fillId="24" borderId="0" xfId="0" applyFont="1" applyFill="1" applyAlignment="1">
      <alignment horizontal="center" vertical="center" shrinkToFit="1"/>
    </xf>
    <xf numFmtId="0" fontId="29" fillId="24" borderId="59" xfId="0" applyFont="1" applyFill="1" applyBorder="1" applyAlignment="1">
      <alignment horizontal="center" vertical="center" shrinkToFit="1"/>
    </xf>
    <xf numFmtId="0" fontId="29" fillId="24" borderId="60" xfId="0" applyFont="1" applyFill="1" applyBorder="1" applyAlignment="1">
      <alignment horizontal="center" vertical="center" shrinkToFit="1"/>
    </xf>
    <xf numFmtId="0" fontId="29" fillId="24" borderId="62" xfId="0" applyFont="1" applyFill="1" applyBorder="1" applyAlignment="1">
      <alignment horizontal="center" vertical="center" shrinkToFit="1"/>
    </xf>
    <xf numFmtId="0" fontId="29" fillId="24" borderId="61" xfId="0" applyFont="1" applyFill="1" applyBorder="1" applyAlignment="1">
      <alignment horizontal="center" vertical="center" shrinkToFit="1"/>
    </xf>
    <xf numFmtId="176" fontId="51" fillId="24" borderId="124" xfId="42" applyFont="1" applyFill="1" applyBorder="1" applyAlignment="1" applyProtection="1">
      <alignment horizontal="center" vertical="center"/>
    </xf>
    <xf numFmtId="176" fontId="51" fillId="24" borderId="245" xfId="42" applyFont="1" applyFill="1" applyBorder="1" applyAlignment="1" applyProtection="1">
      <alignment horizontal="center" vertical="center"/>
    </xf>
    <xf numFmtId="0" fontId="27" fillId="24" borderId="249" xfId="0" applyFont="1" applyFill="1" applyBorder="1" applyAlignment="1">
      <alignment horizontal="center" vertical="center" wrapText="1"/>
    </xf>
    <xf numFmtId="0" fontId="27" fillId="24" borderId="62" xfId="0" applyFont="1" applyFill="1" applyBorder="1" applyAlignment="1">
      <alignment horizontal="center" vertical="center" wrapText="1"/>
    </xf>
    <xf numFmtId="176" fontId="51" fillId="24" borderId="257" xfId="42" applyFont="1" applyFill="1" applyBorder="1" applyAlignment="1" applyProtection="1">
      <alignment horizontal="center" vertical="center"/>
    </xf>
    <xf numFmtId="0" fontId="27" fillId="27" borderId="60" xfId="0" applyFont="1" applyFill="1" applyBorder="1" applyAlignment="1">
      <alignment horizontal="center" vertical="center" wrapText="1"/>
    </xf>
    <xf numFmtId="0" fontId="27" fillId="27" borderId="125" xfId="0" applyFont="1" applyFill="1" applyBorder="1" applyAlignment="1">
      <alignment horizontal="center" vertical="center" wrapText="1"/>
    </xf>
    <xf numFmtId="0" fontId="27" fillId="27" borderId="109" xfId="0" applyFont="1" applyFill="1" applyBorder="1" applyAlignment="1">
      <alignment horizontal="center" vertical="center" wrapText="1"/>
    </xf>
    <xf numFmtId="0" fontId="27" fillId="27" borderId="200" xfId="0" applyFont="1" applyFill="1" applyBorder="1" applyAlignment="1">
      <alignment horizontal="center" vertical="center" wrapText="1"/>
    </xf>
    <xf numFmtId="0" fontId="20" fillId="24" borderId="0" xfId="0" applyFont="1" applyFill="1" applyBorder="1" applyAlignment="1">
      <alignment horizontal="center" vertical="center"/>
    </xf>
    <xf numFmtId="0" fontId="20" fillId="24" borderId="62" xfId="0" applyFont="1" applyFill="1" applyBorder="1" applyAlignment="1">
      <alignment horizontal="center" vertical="center"/>
    </xf>
    <xf numFmtId="0" fontId="27" fillId="24" borderId="123" xfId="0" applyFont="1" applyFill="1" applyBorder="1" applyAlignment="1">
      <alignment horizontal="center" vertical="center" wrapText="1"/>
    </xf>
    <xf numFmtId="0" fontId="27" fillId="24" borderId="258" xfId="0" applyFont="1" applyFill="1" applyBorder="1" applyAlignment="1">
      <alignment horizontal="center" vertical="center" wrapText="1"/>
    </xf>
    <xf numFmtId="0" fontId="27" fillId="27" borderId="25" xfId="0" applyFont="1" applyFill="1" applyBorder="1" applyAlignment="1">
      <alignment horizontal="center" vertical="center"/>
    </xf>
    <xf numFmtId="0" fontId="27" fillId="27" borderId="144" xfId="0" applyFont="1" applyFill="1" applyBorder="1" applyAlignment="1">
      <alignment horizontal="center" vertical="center"/>
    </xf>
    <xf numFmtId="176" fontId="51" fillId="27" borderId="138" xfId="42" applyFont="1" applyFill="1" applyBorder="1" applyAlignment="1" applyProtection="1">
      <alignment horizontal="center" vertical="center"/>
    </xf>
    <xf numFmtId="176" fontId="51" fillId="27" borderId="26" xfId="42" applyFont="1" applyFill="1" applyBorder="1" applyAlignment="1" applyProtection="1">
      <alignment horizontal="center" vertical="center"/>
    </xf>
    <xf numFmtId="0" fontId="27" fillId="27" borderId="77" xfId="0" applyFont="1" applyFill="1" applyBorder="1" applyAlignment="1">
      <alignment horizontal="center" vertical="center" wrapText="1"/>
    </xf>
    <xf numFmtId="0" fontId="27" fillId="27" borderId="127" xfId="0" applyFont="1" applyFill="1" applyBorder="1" applyAlignment="1">
      <alignment horizontal="center" vertical="center"/>
    </xf>
    <xf numFmtId="0" fontId="27" fillId="27" borderId="132" xfId="0" applyFont="1" applyFill="1" applyBorder="1" applyAlignment="1">
      <alignment horizontal="center" vertical="center"/>
    </xf>
    <xf numFmtId="176" fontId="51" fillId="27" borderId="251" xfId="42" applyFont="1" applyFill="1" applyBorder="1" applyAlignment="1" applyProtection="1">
      <alignment horizontal="center" vertical="center"/>
    </xf>
    <xf numFmtId="176" fontId="51" fillId="27" borderId="252" xfId="42" applyFont="1" applyFill="1" applyBorder="1" applyAlignment="1" applyProtection="1">
      <alignment horizontal="center" vertical="center"/>
    </xf>
    <xf numFmtId="0" fontId="27" fillId="27" borderId="249" xfId="0" applyFont="1" applyFill="1" applyBorder="1" applyAlignment="1">
      <alignment horizontal="center" vertical="center" wrapText="1"/>
    </xf>
    <xf numFmtId="0" fontId="27" fillId="27" borderId="62" xfId="0" applyFont="1" applyFill="1" applyBorder="1" applyAlignment="1">
      <alignment horizontal="center" vertical="center" wrapText="1"/>
    </xf>
    <xf numFmtId="176" fontId="51" fillId="27" borderId="223" xfId="42" applyFont="1" applyFill="1" applyBorder="1" applyAlignment="1" applyProtection="1">
      <alignment horizontal="center" vertical="center"/>
    </xf>
    <xf numFmtId="176" fontId="51" fillId="27" borderId="245" xfId="42" applyFont="1" applyFill="1" applyBorder="1" applyAlignment="1" applyProtection="1">
      <alignment horizontal="center" vertical="center"/>
    </xf>
    <xf numFmtId="0" fontId="50" fillId="24" borderId="43" xfId="0" applyFont="1" applyFill="1" applyBorder="1" applyAlignment="1">
      <alignment horizontal="center" vertical="center" wrapText="1"/>
    </xf>
    <xf numFmtId="176" fontId="68" fillId="27" borderId="183" xfId="0" applyNumberFormat="1" applyFont="1" applyFill="1" applyBorder="1" applyAlignment="1">
      <alignment horizontal="center" vertical="center"/>
    </xf>
    <xf numFmtId="176" fontId="68" fillId="27" borderId="184" xfId="0" applyNumberFormat="1" applyFont="1" applyFill="1" applyBorder="1" applyAlignment="1">
      <alignment horizontal="center" vertical="center"/>
    </xf>
    <xf numFmtId="176" fontId="68" fillId="27" borderId="185" xfId="0" applyNumberFormat="1" applyFont="1" applyFill="1" applyBorder="1" applyAlignment="1">
      <alignment horizontal="center" vertical="center"/>
    </xf>
    <xf numFmtId="176" fontId="68" fillId="27" borderId="124" xfId="0" applyNumberFormat="1" applyFont="1" applyFill="1" applyBorder="1" applyAlignment="1">
      <alignment horizontal="center" vertical="center"/>
    </xf>
    <xf numFmtId="0" fontId="68" fillId="27" borderId="253" xfId="0" applyFont="1" applyFill="1" applyBorder="1" applyAlignment="1">
      <alignment horizontal="center" vertical="center"/>
    </xf>
    <xf numFmtId="0" fontId="68" fillId="27" borderId="245" xfId="0" applyFont="1" applyFill="1" applyBorder="1" applyAlignment="1">
      <alignment horizontal="center" vertical="center"/>
    </xf>
    <xf numFmtId="0" fontId="27" fillId="27" borderId="60" xfId="0" applyFont="1" applyFill="1" applyBorder="1" applyAlignment="1">
      <alignment horizontal="center" vertical="center"/>
    </xf>
    <xf numFmtId="0" fontId="27" fillId="27" borderId="62" xfId="0" applyFont="1" applyFill="1" applyBorder="1" applyAlignment="1">
      <alignment horizontal="center" vertical="center"/>
    </xf>
    <xf numFmtId="0" fontId="27" fillId="27" borderId="125" xfId="0" applyFont="1" applyFill="1" applyBorder="1" applyAlignment="1">
      <alignment horizontal="center" vertical="center"/>
    </xf>
    <xf numFmtId="179" fontId="68" fillId="24" borderId="124" xfId="0" applyNumberFormat="1" applyFont="1" applyFill="1" applyBorder="1" applyAlignment="1">
      <alignment horizontal="center" vertical="center"/>
    </xf>
    <xf numFmtId="179" fontId="68" fillId="24" borderId="253" xfId="0" applyNumberFormat="1" applyFont="1" applyFill="1" applyBorder="1" applyAlignment="1">
      <alignment horizontal="center" vertical="center"/>
    </xf>
    <xf numFmtId="179" fontId="68" fillId="24" borderId="245" xfId="0" applyNumberFormat="1" applyFont="1" applyFill="1" applyBorder="1" applyAlignment="1">
      <alignment horizontal="center" vertical="center"/>
    </xf>
    <xf numFmtId="0" fontId="20" fillId="24" borderId="33" xfId="0" applyFont="1" applyFill="1" applyBorder="1" applyAlignment="1">
      <alignment horizontal="center" vertical="center" wrapText="1"/>
    </xf>
    <xf numFmtId="0" fontId="27" fillId="24" borderId="179" xfId="0" applyFont="1" applyFill="1" applyBorder="1" applyAlignment="1">
      <alignment horizontal="center" vertical="center" wrapText="1"/>
    </xf>
    <xf numFmtId="0" fontId="20" fillId="0" borderId="149" xfId="0" applyFont="1" applyBorder="1" applyAlignment="1">
      <alignment horizontal="center" vertical="center" wrapText="1"/>
    </xf>
    <xf numFmtId="0" fontId="20" fillId="0" borderId="150" xfId="0" applyFont="1" applyBorder="1" applyAlignment="1">
      <alignment horizontal="center" vertical="center" wrapText="1"/>
    </xf>
    <xf numFmtId="0" fontId="20" fillId="0" borderId="151" xfId="0" applyFont="1" applyBorder="1" applyAlignment="1">
      <alignment horizontal="center" vertical="center" wrapText="1"/>
    </xf>
    <xf numFmtId="176" fontId="68" fillId="24" borderId="49" xfId="42" applyFont="1" applyFill="1" applyBorder="1" applyAlignment="1" applyProtection="1">
      <alignment horizontal="center" vertical="center"/>
    </xf>
    <xf numFmtId="176" fontId="68" fillId="24" borderId="71" xfId="42" applyFont="1" applyFill="1" applyBorder="1" applyAlignment="1" applyProtection="1">
      <alignment horizontal="center" vertical="center"/>
    </xf>
    <xf numFmtId="176" fontId="68" fillId="24" borderId="43" xfId="42" applyFont="1" applyFill="1" applyBorder="1" applyAlignment="1" applyProtection="1">
      <alignment horizontal="center" vertical="center"/>
    </xf>
    <xf numFmtId="0" fontId="27" fillId="27" borderId="110" xfId="0" applyFont="1" applyFill="1" applyBorder="1" applyAlignment="1">
      <alignment horizontal="center" vertical="center" wrapText="1"/>
    </xf>
    <xf numFmtId="0" fontId="27" fillId="27" borderId="250" xfId="0" applyFont="1" applyFill="1" applyBorder="1" applyAlignment="1">
      <alignment horizontal="center" vertical="center" wrapText="1"/>
    </xf>
    <xf numFmtId="176" fontId="68" fillId="27" borderId="51" xfId="0" applyNumberFormat="1" applyFont="1" applyFill="1" applyBorder="1" applyAlignment="1">
      <alignment horizontal="center" vertical="center"/>
    </xf>
    <xf numFmtId="176" fontId="68" fillId="27" borderId="25" xfId="0" applyNumberFormat="1" applyFont="1" applyFill="1" applyBorder="1" applyAlignment="1">
      <alignment horizontal="center" vertical="center"/>
    </xf>
    <xf numFmtId="176" fontId="68" fillId="27" borderId="26" xfId="0" applyNumberFormat="1" applyFont="1" applyFill="1" applyBorder="1" applyAlignment="1">
      <alignment horizontal="center" vertical="center"/>
    </xf>
    <xf numFmtId="176" fontId="68" fillId="27" borderId="49" xfId="42" applyFont="1" applyFill="1" applyBorder="1" applyAlignment="1" applyProtection="1">
      <alignment horizontal="center" vertical="center"/>
    </xf>
    <xf numFmtId="176" fontId="68" fillId="27" borderId="71" xfId="42" applyFont="1" applyFill="1" applyBorder="1" applyAlignment="1" applyProtection="1">
      <alignment horizontal="center" vertical="center"/>
    </xf>
    <xf numFmtId="176" fontId="68" fillId="27" borderId="43" xfId="42" applyFont="1" applyFill="1" applyBorder="1" applyAlignment="1" applyProtection="1">
      <alignment horizontal="center" vertical="center"/>
    </xf>
    <xf numFmtId="179" fontId="68" fillId="24" borderId="51" xfId="0" applyNumberFormat="1" applyFont="1" applyFill="1" applyBorder="1" applyAlignment="1">
      <alignment horizontal="center" vertical="center"/>
    </xf>
    <xf numFmtId="179" fontId="68" fillId="24" borderId="25" xfId="0" applyNumberFormat="1" applyFont="1" applyFill="1" applyBorder="1" applyAlignment="1">
      <alignment horizontal="center" vertical="center"/>
    </xf>
    <xf numFmtId="179" fontId="68" fillId="24" borderId="26" xfId="0" applyNumberFormat="1" applyFont="1" applyFill="1" applyBorder="1" applyAlignment="1">
      <alignment horizontal="center" vertical="center"/>
    </xf>
    <xf numFmtId="179" fontId="68" fillId="24" borderId="251" xfId="0" applyNumberFormat="1" applyFont="1" applyFill="1" applyBorder="1" applyAlignment="1">
      <alignment horizontal="center" vertical="center"/>
    </xf>
    <xf numFmtId="179" fontId="68" fillId="24" borderId="249" xfId="0" applyNumberFormat="1" applyFont="1" applyFill="1" applyBorder="1" applyAlignment="1">
      <alignment horizontal="center" vertical="center"/>
    </xf>
    <xf numFmtId="179" fontId="68" fillId="24" borderId="252" xfId="0" applyNumberFormat="1" applyFont="1" applyFill="1" applyBorder="1" applyAlignment="1">
      <alignment horizontal="center" vertical="center"/>
    </xf>
    <xf numFmtId="0" fontId="20" fillId="29" borderId="66" xfId="0" applyFont="1" applyFill="1" applyBorder="1" applyAlignment="1">
      <alignment vertical="center" wrapText="1"/>
    </xf>
    <xf numFmtId="0" fontId="27" fillId="29" borderId="67" xfId="0" applyFont="1" applyFill="1" applyBorder="1" applyAlignment="1">
      <alignment vertical="center" wrapText="1"/>
    </xf>
    <xf numFmtId="0" fontId="27" fillId="29" borderId="69" xfId="0" applyFont="1" applyFill="1" applyBorder="1" applyAlignment="1">
      <alignment vertical="center" wrapText="1"/>
    </xf>
    <xf numFmtId="0" fontId="20" fillId="26" borderId="66" xfId="0" applyFont="1" applyFill="1" applyBorder="1" applyAlignment="1">
      <alignment vertical="center" wrapText="1"/>
    </xf>
    <xf numFmtId="0" fontId="20" fillId="26" borderId="68" xfId="0" applyFont="1" applyFill="1" applyBorder="1" applyAlignment="1">
      <alignment vertical="center" wrapText="1"/>
    </xf>
    <xf numFmtId="0" fontId="20" fillId="26" borderId="70" xfId="0" applyFont="1" applyFill="1" applyBorder="1" applyAlignment="1">
      <alignment vertical="center" wrapText="1"/>
    </xf>
    <xf numFmtId="0" fontId="20" fillId="29" borderId="68" xfId="0" applyFont="1" applyFill="1" applyBorder="1" applyAlignment="1">
      <alignment vertical="center" wrapText="1"/>
    </xf>
    <xf numFmtId="0" fontId="20" fillId="29" borderId="70" xfId="0" applyFont="1" applyFill="1" applyBorder="1" applyAlignment="1">
      <alignment vertical="center" wrapText="1"/>
    </xf>
    <xf numFmtId="0" fontId="20" fillId="29" borderId="58" xfId="0" applyFont="1" applyFill="1" applyBorder="1" applyAlignment="1">
      <alignment vertical="center" wrapText="1"/>
    </xf>
    <xf numFmtId="0" fontId="20" fillId="29" borderId="73" xfId="0" applyFont="1" applyFill="1" applyBorder="1" applyAlignment="1">
      <alignment vertical="center" wrapText="1"/>
    </xf>
    <xf numFmtId="0" fontId="20" fillId="29" borderId="74" xfId="0" applyFont="1" applyFill="1" applyBorder="1" applyAlignment="1">
      <alignment vertical="center" wrapText="1"/>
    </xf>
    <xf numFmtId="0" fontId="20" fillId="26" borderId="58" xfId="0" applyFont="1" applyFill="1" applyBorder="1" applyAlignment="1">
      <alignment vertical="center" wrapText="1"/>
    </xf>
    <xf numFmtId="0" fontId="27" fillId="26" borderId="73" xfId="0" applyFont="1" applyFill="1" applyBorder="1" applyAlignment="1">
      <alignment vertical="center" wrapText="1"/>
    </xf>
    <xf numFmtId="0" fontId="27" fillId="26" borderId="74" xfId="0" applyFont="1" applyFill="1" applyBorder="1" applyAlignment="1">
      <alignment vertical="center" wrapText="1"/>
    </xf>
    <xf numFmtId="0" fontId="27" fillId="29" borderId="73" xfId="0" applyFont="1" applyFill="1" applyBorder="1" applyAlignment="1">
      <alignment vertical="center" wrapText="1"/>
    </xf>
    <xf numFmtId="0" fontId="27" fillId="29" borderId="74" xfId="0" applyFont="1" applyFill="1" applyBorder="1" applyAlignment="1">
      <alignment vertical="center" wrapText="1"/>
    </xf>
    <xf numFmtId="0" fontId="20" fillId="29" borderId="23" xfId="0" applyFont="1" applyFill="1" applyBorder="1" applyAlignment="1">
      <alignment horizontal="center" vertical="center" wrapText="1"/>
    </xf>
    <xf numFmtId="0" fontId="27" fillId="29" borderId="0" xfId="0" applyFont="1" applyFill="1" applyBorder="1" applyAlignment="1">
      <alignment horizontal="center" vertical="center" wrapText="1"/>
    </xf>
    <xf numFmtId="0" fontId="27" fillId="29" borderId="62" xfId="0" applyFont="1" applyFill="1" applyBorder="1" applyAlignment="1">
      <alignment horizontal="center" vertical="center" wrapText="1"/>
    </xf>
    <xf numFmtId="0" fontId="20" fillId="29" borderId="66" xfId="0" applyFont="1" applyFill="1" applyBorder="1" applyAlignment="1">
      <alignment horizontal="center" vertical="center" wrapText="1"/>
    </xf>
    <xf numFmtId="0" fontId="27" fillId="29" borderId="68" xfId="0" applyFont="1" applyFill="1" applyBorder="1" applyAlignment="1">
      <alignment horizontal="center" vertical="center" wrapText="1"/>
    </xf>
    <xf numFmtId="0" fontId="27" fillId="29" borderId="70" xfId="0" applyFont="1" applyFill="1" applyBorder="1" applyAlignment="1">
      <alignment horizontal="center" vertical="center" wrapText="1"/>
    </xf>
    <xf numFmtId="0" fontId="20" fillId="29" borderId="67" xfId="0" applyFont="1" applyFill="1" applyBorder="1" applyAlignment="1">
      <alignment vertical="center" wrapText="1"/>
    </xf>
    <xf numFmtId="0" fontId="20" fillId="29" borderId="69" xfId="0" applyFont="1" applyFill="1" applyBorder="1" applyAlignment="1">
      <alignment vertical="center" wrapText="1"/>
    </xf>
    <xf numFmtId="0" fontId="20" fillId="26" borderId="67" xfId="0" applyFont="1" applyFill="1" applyBorder="1" applyAlignment="1">
      <alignment vertical="center" wrapText="1"/>
    </xf>
    <xf numFmtId="0" fontId="20" fillId="26" borderId="69" xfId="0" applyFont="1" applyFill="1" applyBorder="1" applyAlignment="1">
      <alignment vertical="center" wrapText="1"/>
    </xf>
    <xf numFmtId="0" fontId="27" fillId="26" borderId="68" xfId="0" applyFont="1" applyFill="1" applyBorder="1" applyAlignment="1">
      <alignment vertical="center" wrapText="1"/>
    </xf>
    <xf numFmtId="0" fontId="27" fillId="26" borderId="70" xfId="0" applyFont="1" applyFill="1" applyBorder="1" applyAlignment="1">
      <alignment vertical="center" wrapText="1"/>
    </xf>
    <xf numFmtId="0" fontId="34" fillId="35" borderId="64" xfId="0" applyFont="1" applyFill="1" applyBorder="1" applyAlignment="1">
      <alignment horizontal="center" vertical="center" wrapText="1"/>
    </xf>
    <xf numFmtId="176" fontId="51" fillId="24" borderId="49" xfId="0" applyNumberFormat="1" applyFont="1" applyFill="1" applyBorder="1" applyAlignment="1">
      <alignment horizontal="center" vertical="center"/>
    </xf>
    <xf numFmtId="176" fontId="51" fillId="24" borderId="23" xfId="0" applyNumberFormat="1" applyFont="1" applyFill="1" applyBorder="1" applyAlignment="1">
      <alignment horizontal="center" vertical="center"/>
    </xf>
    <xf numFmtId="176" fontId="51" fillId="24" borderId="71" xfId="0" applyNumberFormat="1" applyFont="1" applyFill="1" applyBorder="1" applyAlignment="1">
      <alignment horizontal="center" vertical="center"/>
    </xf>
    <xf numFmtId="176" fontId="51" fillId="24" borderId="43" xfId="0" applyNumberFormat="1" applyFont="1" applyFill="1" applyBorder="1" applyAlignment="1">
      <alignment horizontal="center" vertical="center"/>
    </xf>
    <xf numFmtId="0" fontId="27" fillId="24" borderId="33" xfId="0" applyFont="1" applyFill="1" applyBorder="1" applyAlignment="1">
      <alignment horizontal="center" vertical="center" wrapText="1"/>
    </xf>
    <xf numFmtId="0" fontId="27" fillId="33" borderId="301" xfId="0" applyFont="1" applyFill="1" applyBorder="1" applyAlignment="1">
      <alignment horizontal="center" vertical="center" wrapText="1"/>
    </xf>
    <xf numFmtId="0" fontId="27" fillId="33" borderId="307" xfId="0" applyFont="1" applyFill="1" applyBorder="1" applyAlignment="1">
      <alignment horizontal="center" vertical="center" wrapText="1"/>
    </xf>
    <xf numFmtId="176" fontId="73" fillId="33" borderId="292" xfId="0" applyNumberFormat="1" applyFont="1" applyFill="1" applyBorder="1" applyAlignment="1">
      <alignment horizontal="center" vertical="center"/>
    </xf>
    <xf numFmtId="176" fontId="73" fillId="33" borderId="301" xfId="0" applyNumberFormat="1" applyFont="1" applyFill="1" applyBorder="1" applyAlignment="1">
      <alignment horizontal="center" vertical="center"/>
    </xf>
    <xf numFmtId="176" fontId="73" fillId="33" borderId="295" xfId="0" applyNumberFormat="1" applyFont="1" applyFill="1" applyBorder="1" applyAlignment="1">
      <alignment horizontal="center" vertical="center"/>
    </xf>
    <xf numFmtId="0" fontId="50" fillId="33" borderId="66" xfId="0" applyFont="1" applyFill="1" applyBorder="1" applyAlignment="1">
      <alignment horizontal="center" vertical="center" textRotation="255" wrapText="1"/>
    </xf>
    <xf numFmtId="0" fontId="50" fillId="33" borderId="68" xfId="0" applyFont="1" applyFill="1" applyBorder="1" applyAlignment="1">
      <alignment horizontal="center" vertical="center" textRotation="255" wrapText="1"/>
    </xf>
    <xf numFmtId="0" fontId="50" fillId="33" borderId="70" xfId="0" applyFont="1" applyFill="1" applyBorder="1" applyAlignment="1">
      <alignment horizontal="center" vertical="center" textRotation="255" wrapText="1"/>
    </xf>
    <xf numFmtId="176" fontId="68" fillId="24" borderId="183" xfId="0" applyNumberFormat="1" applyFont="1" applyFill="1" applyBorder="1" applyAlignment="1">
      <alignment horizontal="center" vertical="center" wrapText="1"/>
    </xf>
    <xf numFmtId="176" fontId="68" fillId="24" borderId="184" xfId="0" applyNumberFormat="1" applyFont="1" applyFill="1" applyBorder="1" applyAlignment="1">
      <alignment horizontal="center" vertical="center" wrapText="1"/>
    </xf>
    <xf numFmtId="176" fontId="68" fillId="24" borderId="185" xfId="0" applyNumberFormat="1" applyFont="1" applyFill="1" applyBorder="1" applyAlignment="1">
      <alignment horizontal="center" vertical="center" wrapText="1"/>
    </xf>
    <xf numFmtId="176" fontId="51" fillId="24" borderId="228" xfId="0" applyNumberFormat="1" applyFont="1" applyFill="1" applyBorder="1" applyAlignment="1" applyProtection="1">
      <alignment horizontal="center" vertical="center"/>
    </xf>
    <xf numFmtId="176" fontId="51" fillId="24" borderId="127" xfId="0" applyNumberFormat="1" applyFont="1" applyFill="1" applyBorder="1" applyAlignment="1" applyProtection="1">
      <alignment horizontal="center" vertical="center"/>
    </xf>
    <xf numFmtId="176" fontId="51" fillId="24" borderId="243" xfId="0" applyNumberFormat="1" applyFont="1" applyFill="1" applyBorder="1" applyAlignment="1" applyProtection="1">
      <alignment horizontal="center" vertical="center"/>
    </xf>
    <xf numFmtId="0" fontId="27" fillId="27" borderId="123" xfId="0" applyFont="1" applyFill="1" applyBorder="1" applyAlignment="1">
      <alignment horizontal="center" vertical="center" wrapText="1"/>
    </xf>
    <xf numFmtId="0" fontId="27" fillId="27" borderId="258" xfId="0" applyFont="1" applyFill="1" applyBorder="1" applyAlignment="1">
      <alignment horizontal="center" vertical="center" wrapText="1"/>
    </xf>
    <xf numFmtId="176" fontId="68" fillId="24" borderId="51" xfId="0" applyNumberFormat="1" applyFont="1" applyFill="1" applyBorder="1" applyAlignment="1">
      <alignment horizontal="center" vertical="center" wrapText="1"/>
    </xf>
    <xf numFmtId="176" fontId="68" fillId="24" borderId="25" xfId="0" applyNumberFormat="1" applyFont="1" applyFill="1" applyBorder="1" applyAlignment="1">
      <alignment horizontal="center" vertical="center" wrapText="1"/>
    </xf>
    <xf numFmtId="176" fontId="68" fillId="24" borderId="26" xfId="0" applyNumberFormat="1" applyFont="1" applyFill="1" applyBorder="1" applyAlignment="1">
      <alignment horizontal="center" vertical="center" wrapText="1"/>
    </xf>
    <xf numFmtId="178" fontId="68" fillId="24" borderId="251" xfId="0" applyNumberFormat="1" applyFont="1" applyFill="1" applyBorder="1" applyAlignment="1">
      <alignment horizontal="center" vertical="center" wrapText="1"/>
    </xf>
    <xf numFmtId="178" fontId="68" fillId="24" borderId="302" xfId="0" applyNumberFormat="1" applyFont="1" applyFill="1" applyBorder="1" applyAlignment="1">
      <alignment horizontal="center" vertical="center" wrapText="1"/>
    </xf>
    <xf numFmtId="178" fontId="68" fillId="24" borderId="305" xfId="0" applyNumberFormat="1" applyFont="1" applyFill="1" applyBorder="1" applyAlignment="1">
      <alignment horizontal="center" vertical="center" wrapText="1"/>
    </xf>
    <xf numFmtId="176" fontId="68" fillId="24" borderId="124" xfId="0" applyNumberFormat="1" applyFont="1" applyFill="1" applyBorder="1" applyAlignment="1">
      <alignment horizontal="center" vertical="center" wrapText="1"/>
    </xf>
    <xf numFmtId="176" fontId="68" fillId="24" borderId="253" xfId="0" applyNumberFormat="1" applyFont="1" applyFill="1" applyBorder="1" applyAlignment="1">
      <alignment horizontal="center" vertical="center" wrapText="1"/>
    </xf>
    <xf numFmtId="176" fontId="68" fillId="24" borderId="245" xfId="0" applyNumberFormat="1" applyFont="1" applyFill="1" applyBorder="1" applyAlignment="1">
      <alignment horizontal="center" vertical="center" wrapText="1"/>
    </xf>
    <xf numFmtId="176" fontId="73" fillId="33" borderId="51" xfId="0" applyNumberFormat="1" applyFont="1" applyFill="1" applyBorder="1" applyAlignment="1">
      <alignment horizontal="center" vertical="center"/>
    </xf>
    <xf numFmtId="176" fontId="73" fillId="33" borderId="25" xfId="0" applyNumberFormat="1" applyFont="1" applyFill="1" applyBorder="1" applyAlignment="1">
      <alignment horizontal="center" vertical="center"/>
    </xf>
    <xf numFmtId="176" fontId="73" fillId="33" borderId="26" xfId="0" applyNumberFormat="1" applyFont="1" applyFill="1" applyBorder="1" applyAlignment="1">
      <alignment horizontal="center" vertical="center"/>
    </xf>
    <xf numFmtId="176" fontId="73" fillId="33" borderId="302" xfId="0" applyNumberFormat="1" applyFont="1" applyFill="1" applyBorder="1" applyAlignment="1">
      <alignment horizontal="center" vertical="center"/>
    </xf>
    <xf numFmtId="176" fontId="73" fillId="33" borderId="305" xfId="0" applyNumberFormat="1" applyFont="1" applyFill="1" applyBorder="1" applyAlignment="1">
      <alignment horizontal="center" vertical="center"/>
    </xf>
    <xf numFmtId="0" fontId="50" fillId="24" borderId="77" xfId="0" applyFont="1" applyFill="1" applyBorder="1" applyAlignment="1">
      <alignment horizontal="center" vertical="center" wrapText="1"/>
    </xf>
    <xf numFmtId="0" fontId="50" fillId="24" borderId="131" xfId="0" applyFont="1" applyFill="1" applyBorder="1" applyAlignment="1">
      <alignment horizontal="center" vertical="center" wrapText="1"/>
    </xf>
    <xf numFmtId="0" fontId="50" fillId="24" borderId="125" xfId="0" applyFont="1" applyFill="1" applyBorder="1" applyAlignment="1">
      <alignment horizontal="center" vertical="center" wrapText="1"/>
    </xf>
    <xf numFmtId="0" fontId="25" fillId="24" borderId="71" xfId="0" applyFont="1" applyFill="1" applyBorder="1" applyAlignment="1">
      <alignment horizontal="left"/>
    </xf>
    <xf numFmtId="0" fontId="20" fillId="24" borderId="71" xfId="0" applyFont="1" applyFill="1" applyBorder="1" applyAlignment="1">
      <alignment horizontal="center" vertical="center"/>
    </xf>
    <xf numFmtId="0" fontId="20" fillId="24" borderId="43" xfId="0" applyFont="1" applyFill="1" applyBorder="1" applyAlignment="1">
      <alignment horizontal="center" vertical="center"/>
    </xf>
    <xf numFmtId="0" fontId="77" fillId="37" borderId="328" xfId="0" applyFont="1" applyFill="1" applyBorder="1" applyAlignment="1">
      <alignment horizontal="center" vertical="center" wrapText="1" shrinkToFit="1"/>
    </xf>
    <xf numFmtId="0" fontId="78" fillId="37" borderId="329" xfId="0" applyFont="1" applyFill="1" applyBorder="1" applyAlignment="1">
      <alignment horizontal="center" vertical="center" wrapText="1" shrinkToFit="1"/>
    </xf>
    <xf numFmtId="0" fontId="78" fillId="37" borderId="330" xfId="0" applyFont="1" applyFill="1" applyBorder="1" applyAlignment="1">
      <alignment horizontal="center" vertical="center" wrapText="1" shrinkToFit="1"/>
    </xf>
    <xf numFmtId="176" fontId="68" fillId="24" borderId="49" xfId="0" applyNumberFormat="1" applyFont="1" applyFill="1" applyBorder="1" applyAlignment="1">
      <alignment horizontal="center" vertical="center"/>
    </xf>
    <xf numFmtId="176" fontId="68" fillId="24" borderId="71" xfId="0" applyNumberFormat="1" applyFont="1" applyFill="1" applyBorder="1" applyAlignment="1">
      <alignment horizontal="center" vertical="center"/>
    </xf>
    <xf numFmtId="0" fontId="50" fillId="24" borderId="49" xfId="0" applyFont="1" applyFill="1" applyBorder="1" applyAlignment="1">
      <alignment horizontal="center" vertical="center" wrapText="1"/>
    </xf>
    <xf numFmtId="0" fontId="50" fillId="24" borderId="71" xfId="0" applyFont="1" applyFill="1" applyBorder="1" applyAlignment="1">
      <alignment horizontal="center" vertical="center" wrapText="1"/>
    </xf>
    <xf numFmtId="0" fontId="21" fillId="28" borderId="135" xfId="0" applyFont="1" applyFill="1" applyBorder="1" applyAlignment="1">
      <alignment horizontal="center" vertical="center" wrapText="1"/>
    </xf>
    <xf numFmtId="0" fontId="21" fillId="28" borderId="19" xfId="0" applyFont="1" applyFill="1" applyBorder="1" applyAlignment="1">
      <alignment horizontal="center" vertical="center" wrapText="1"/>
    </xf>
    <xf numFmtId="0" fontId="21" fillId="28" borderId="177" xfId="0" applyFont="1" applyFill="1" applyBorder="1" applyAlignment="1">
      <alignment horizontal="center" vertical="center" wrapText="1"/>
    </xf>
    <xf numFmtId="0" fontId="34" fillId="28" borderId="11" xfId="0" applyFont="1" applyFill="1" applyBorder="1" applyAlignment="1">
      <alignment horizontal="center" vertical="center" wrapText="1"/>
    </xf>
    <xf numFmtId="0" fontId="20" fillId="29" borderId="27" xfId="0" applyFont="1" applyFill="1" applyBorder="1" applyAlignment="1">
      <alignment horizontal="center" vertical="center" wrapText="1"/>
    </xf>
    <xf numFmtId="0" fontId="20" fillId="29" borderId="28" xfId="0" applyFont="1" applyFill="1" applyBorder="1" applyAlignment="1">
      <alignment horizontal="center" vertical="center" wrapText="1"/>
    </xf>
    <xf numFmtId="0" fontId="20" fillId="29" borderId="29" xfId="0" applyFont="1" applyFill="1" applyBorder="1" applyAlignment="1">
      <alignment horizontal="center" vertical="center" wrapText="1"/>
    </xf>
    <xf numFmtId="0" fontId="77" fillId="37" borderId="331" xfId="0" applyFont="1" applyFill="1" applyBorder="1" applyAlignment="1">
      <alignment horizontal="center" vertical="center" wrapText="1"/>
    </xf>
    <xf numFmtId="0" fontId="78" fillId="37" borderId="332" xfId="0" applyFont="1" applyFill="1" applyBorder="1" applyAlignment="1">
      <alignment horizontal="center" vertical="center" wrapText="1"/>
    </xf>
    <xf numFmtId="0" fontId="78" fillId="37" borderId="333" xfId="0" applyFont="1" applyFill="1" applyBorder="1" applyAlignment="1">
      <alignment horizontal="center" vertical="center" wrapText="1"/>
    </xf>
    <xf numFmtId="0" fontId="21" fillId="28" borderId="21" xfId="0" applyFont="1" applyFill="1" applyBorder="1" applyAlignment="1">
      <alignment horizontal="center" vertical="center" wrapText="1" shrinkToFit="1"/>
    </xf>
    <xf numFmtId="0" fontId="21" fillId="28" borderId="128" xfId="0" applyFont="1" applyFill="1" applyBorder="1" applyAlignment="1">
      <alignment horizontal="center" vertical="center" wrapText="1" shrinkToFit="1"/>
    </xf>
    <xf numFmtId="0" fontId="34" fillId="28" borderId="261" xfId="0" applyFont="1" applyFill="1" applyBorder="1" applyAlignment="1">
      <alignment horizontal="center" vertical="center" wrapText="1"/>
    </xf>
    <xf numFmtId="0" fontId="34" fillId="28" borderId="35" xfId="0" applyFont="1" applyFill="1" applyBorder="1" applyAlignment="1">
      <alignment horizontal="center" vertical="center" wrapText="1"/>
    </xf>
    <xf numFmtId="0" fontId="21" fillId="28" borderId="11" xfId="0" applyFont="1" applyFill="1" applyBorder="1" applyAlignment="1">
      <alignment horizontal="left" vertical="center" wrapText="1"/>
    </xf>
    <xf numFmtId="0" fontId="21" fillId="28" borderId="19" xfId="0" applyFont="1" applyFill="1" applyBorder="1" applyAlignment="1">
      <alignment horizontal="left" vertical="center" wrapText="1"/>
    </xf>
    <xf numFmtId="0" fontId="21" fillId="28" borderId="16" xfId="0" applyFont="1" applyFill="1" applyBorder="1" applyAlignment="1">
      <alignment horizontal="left" vertical="center" wrapText="1"/>
    </xf>
    <xf numFmtId="0" fontId="50" fillId="24" borderId="109" xfId="0" applyFont="1" applyFill="1" applyBorder="1" applyAlignment="1">
      <alignment horizontal="center" vertical="center" wrapText="1"/>
    </xf>
    <xf numFmtId="0" fontId="50" fillId="24" borderId="200" xfId="0" applyFont="1" applyFill="1" applyBorder="1" applyAlignment="1">
      <alignment horizontal="center" vertical="center" wrapText="1"/>
    </xf>
    <xf numFmtId="176" fontId="51" fillId="24" borderId="51" xfId="0" applyNumberFormat="1" applyFont="1" applyFill="1" applyBorder="1" applyAlignment="1" applyProtection="1">
      <alignment horizontal="center" vertical="center"/>
    </xf>
    <xf numFmtId="176" fontId="51" fillId="24" borderId="25" xfId="0" applyNumberFormat="1" applyFont="1" applyFill="1" applyBorder="1" applyAlignment="1" applyProtection="1">
      <alignment horizontal="center" vertical="center"/>
    </xf>
    <xf numFmtId="176" fontId="51" fillId="24" borderId="26" xfId="0" applyNumberFormat="1" applyFont="1" applyFill="1" applyBorder="1" applyAlignment="1" applyProtection="1">
      <alignment horizontal="center" vertical="center"/>
    </xf>
    <xf numFmtId="0" fontId="27" fillId="24" borderId="66" xfId="0" applyFont="1" applyFill="1" applyBorder="1" applyAlignment="1">
      <alignment horizontal="center" vertical="center" textRotation="255" wrapText="1"/>
    </xf>
    <xf numFmtId="0" fontId="27" fillId="24" borderId="68" xfId="0" applyFont="1" applyFill="1" applyBorder="1" applyAlignment="1">
      <alignment horizontal="center" vertical="center" textRotation="255" wrapText="1"/>
    </xf>
    <xf numFmtId="0" fontId="27" fillId="24" borderId="70" xfId="0" applyFont="1" applyFill="1" applyBorder="1" applyAlignment="1">
      <alignment horizontal="center" vertical="center" textRotation="255" wrapText="1"/>
    </xf>
    <xf numFmtId="0" fontId="0" fillId="24" borderId="58" xfId="0" applyFill="1" applyBorder="1" applyAlignment="1">
      <alignment horizontal="center" vertical="center"/>
    </xf>
    <xf numFmtId="0" fontId="0" fillId="24" borderId="61" xfId="0" applyFill="1" applyBorder="1" applyAlignment="1">
      <alignment horizontal="center" vertical="center"/>
    </xf>
    <xf numFmtId="0" fontId="20" fillId="0" borderId="66"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70" xfId="0" applyFont="1" applyBorder="1" applyAlignment="1">
      <alignment horizontal="center" vertical="center" wrapText="1"/>
    </xf>
    <xf numFmtId="176" fontId="68" fillId="27" borderId="84" xfId="0" applyNumberFormat="1" applyFont="1" applyFill="1" applyBorder="1" applyAlignment="1">
      <alignment horizontal="center" vertical="center"/>
    </xf>
    <xf numFmtId="176" fontId="68" fillId="27" borderId="23" xfId="0" applyNumberFormat="1" applyFont="1" applyFill="1" applyBorder="1" applyAlignment="1">
      <alignment horizontal="center" vertical="center"/>
    </xf>
    <xf numFmtId="176" fontId="68" fillId="27" borderId="58" xfId="0" applyNumberFormat="1" applyFont="1" applyFill="1" applyBorder="1" applyAlignment="1">
      <alignment horizontal="center" vertical="center"/>
    </xf>
    <xf numFmtId="176" fontId="68" fillId="27" borderId="49" xfId="0" applyNumberFormat="1" applyFont="1" applyFill="1" applyBorder="1" applyAlignment="1">
      <alignment horizontal="center" vertical="center"/>
    </xf>
    <xf numFmtId="176" fontId="68" fillId="27" borderId="71" xfId="0" applyNumberFormat="1" applyFont="1" applyFill="1" applyBorder="1" applyAlignment="1">
      <alignment horizontal="center" vertical="center"/>
    </xf>
    <xf numFmtId="176" fontId="68" fillId="27" borderId="43" xfId="0" applyNumberFormat="1" applyFont="1" applyFill="1" applyBorder="1" applyAlignment="1">
      <alignment horizontal="center" vertical="center"/>
    </xf>
    <xf numFmtId="0" fontId="20" fillId="0" borderId="152"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154" xfId="0" applyFont="1" applyBorder="1" applyAlignment="1">
      <alignment horizontal="center" vertical="center" wrapText="1"/>
    </xf>
    <xf numFmtId="178" fontId="68" fillId="24" borderId="249" xfId="0" applyNumberFormat="1" applyFont="1" applyFill="1" applyBorder="1" applyAlignment="1">
      <alignment horizontal="center" vertical="center" wrapText="1"/>
    </xf>
    <xf numFmtId="178" fontId="68" fillId="24" borderId="252" xfId="0" applyNumberFormat="1" applyFont="1" applyFill="1" applyBorder="1" applyAlignment="1">
      <alignment horizontal="center" vertical="center" wrapText="1"/>
    </xf>
    <xf numFmtId="179" fontId="69" fillId="24" borderId="183" xfId="0" applyNumberFormat="1" applyFont="1" applyFill="1" applyBorder="1" applyAlignment="1">
      <alignment horizontal="center" vertical="center" wrapText="1"/>
    </xf>
    <xf numFmtId="179" fontId="69" fillId="24" borderId="184" xfId="0" applyNumberFormat="1" applyFont="1" applyFill="1" applyBorder="1" applyAlignment="1">
      <alignment horizontal="center" vertical="center" wrapText="1"/>
    </xf>
    <xf numFmtId="179" fontId="69" fillId="24" borderId="185" xfId="0" applyNumberFormat="1" applyFont="1" applyFill="1" applyBorder="1" applyAlignment="1">
      <alignment horizontal="center" vertical="center" wrapText="1"/>
    </xf>
    <xf numFmtId="176" fontId="51" fillId="0" borderId="126" xfId="0" applyNumberFormat="1" applyFont="1" applyFill="1" applyBorder="1" applyAlignment="1" applyProtection="1">
      <alignment horizontal="center" vertical="center"/>
    </xf>
    <xf numFmtId="176" fontId="51" fillId="0" borderId="62" xfId="0" applyNumberFormat="1" applyFont="1" applyFill="1" applyBorder="1" applyAlignment="1" applyProtection="1">
      <alignment horizontal="center" vertical="center"/>
    </xf>
    <xf numFmtId="176" fontId="51" fillId="0" borderId="61" xfId="0" applyNumberFormat="1" applyFont="1" applyFill="1" applyBorder="1" applyAlignment="1" applyProtection="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20" fillId="29" borderId="58" xfId="0" applyFont="1" applyFill="1" applyBorder="1" applyAlignment="1">
      <alignment horizontal="center" vertical="center" wrapText="1"/>
    </xf>
    <xf numFmtId="0" fontId="27" fillId="29" borderId="59" xfId="0" applyFont="1" applyFill="1" applyBorder="1" applyAlignment="1">
      <alignment horizontal="center" vertical="center" wrapText="1"/>
    </xf>
    <xf numFmtId="0" fontId="27" fillId="29" borderId="61" xfId="0" applyFont="1" applyFill="1" applyBorder="1" applyAlignment="1">
      <alignment horizontal="center" vertical="center" wrapText="1"/>
    </xf>
    <xf numFmtId="0" fontId="20" fillId="29" borderId="68" xfId="0" applyFont="1" applyFill="1" applyBorder="1" applyAlignment="1">
      <alignment horizontal="center" vertical="center" wrapText="1"/>
    </xf>
    <xf numFmtId="0" fontId="20" fillId="29" borderId="70" xfId="0" applyFont="1" applyFill="1" applyBorder="1" applyAlignment="1">
      <alignment horizontal="center" vertical="center" wrapText="1"/>
    </xf>
    <xf numFmtId="0" fontId="21" fillId="28" borderId="17" xfId="0" applyFont="1" applyFill="1" applyBorder="1" applyAlignment="1">
      <alignment horizontal="left" vertical="center" wrapText="1"/>
    </xf>
    <xf numFmtId="0" fontId="34" fillId="28" borderId="272" xfId="0" applyFont="1" applyFill="1" applyBorder="1" applyAlignment="1">
      <alignment horizontal="center" vertical="center" wrapText="1"/>
    </xf>
    <xf numFmtId="0" fontId="34" fillId="28" borderId="63" xfId="0" applyFont="1" applyFill="1" applyBorder="1" applyAlignment="1">
      <alignment horizontal="center" vertical="center" wrapText="1"/>
    </xf>
    <xf numFmtId="0" fontId="21" fillId="29" borderId="38" xfId="0" applyFont="1" applyFill="1" applyBorder="1" applyAlignment="1">
      <alignment horizontal="center" vertical="center" textRotation="255" shrinkToFit="1"/>
    </xf>
    <xf numFmtId="0" fontId="34" fillId="28" borderId="273" xfId="0" applyFont="1" applyFill="1" applyBorder="1" applyAlignment="1">
      <alignment horizontal="center" vertical="center" wrapText="1"/>
    </xf>
    <xf numFmtId="0" fontId="20" fillId="24" borderId="279" xfId="0" applyFont="1" applyFill="1" applyBorder="1" applyAlignment="1">
      <alignment horizontal="left" vertical="center" wrapText="1"/>
    </xf>
    <xf numFmtId="0" fontId="27" fillId="24" borderId="279" xfId="0" applyFont="1" applyFill="1" applyBorder="1" applyAlignment="1">
      <alignment horizontal="left" vertical="center" wrapText="1"/>
    </xf>
    <xf numFmtId="0" fontId="37" fillId="24" borderId="280" xfId="0" applyFont="1" applyFill="1" applyBorder="1" applyAlignment="1">
      <alignment horizontal="center" vertical="center" wrapText="1"/>
    </xf>
    <xf numFmtId="0" fontId="37" fillId="24" borderId="281" xfId="0" applyFont="1" applyFill="1" applyBorder="1" applyAlignment="1">
      <alignment horizontal="center" vertical="center" wrapText="1"/>
    </xf>
    <xf numFmtId="0" fontId="27" fillId="24" borderId="276" xfId="0" applyFont="1" applyFill="1" applyBorder="1" applyAlignment="1">
      <alignment vertical="center" wrapText="1"/>
    </xf>
    <xf numFmtId="0" fontId="27" fillId="24" borderId="282" xfId="0" applyFont="1" applyFill="1" applyBorder="1" applyAlignment="1">
      <alignment horizontal="left" vertical="center" wrapText="1"/>
    </xf>
    <xf numFmtId="0" fontId="31" fillId="24" borderId="126" xfId="0" applyFont="1" applyFill="1" applyBorder="1" applyAlignment="1">
      <alignment horizontal="left" vertical="center" wrapText="1"/>
    </xf>
    <xf numFmtId="0" fontId="32" fillId="24" borderId="62" xfId="0" applyFont="1" applyFill="1" applyBorder="1" applyAlignment="1">
      <alignment horizontal="left" vertical="center" wrapText="1"/>
    </xf>
    <xf numFmtId="0" fontId="33" fillId="24" borderId="128"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1" fillId="24" borderId="228" xfId="0" applyFont="1" applyFill="1" applyBorder="1" applyAlignment="1">
      <alignment horizontal="left" vertical="center"/>
    </xf>
    <xf numFmtId="0" fontId="32" fillId="24" borderId="127" xfId="0" applyFont="1" applyFill="1" applyBorder="1" applyAlignment="1">
      <alignment horizontal="left" vertical="center"/>
    </xf>
    <xf numFmtId="0" fontId="33" fillId="24" borderId="283" xfId="0" applyFont="1" applyFill="1" applyBorder="1" applyAlignment="1">
      <alignment horizontal="center" vertical="center" wrapText="1"/>
    </xf>
    <xf numFmtId="0" fontId="33" fillId="24" borderId="284" xfId="0" applyFont="1" applyFill="1" applyBorder="1" applyAlignment="1">
      <alignment horizontal="center" vertical="center" wrapText="1"/>
    </xf>
    <xf numFmtId="0" fontId="27" fillId="24" borderId="279" xfId="0" applyFont="1" applyFill="1" applyBorder="1" applyAlignment="1">
      <alignment vertical="center" wrapText="1"/>
    </xf>
    <xf numFmtId="0" fontId="33" fillId="24" borderId="296" xfId="0" applyFont="1" applyFill="1" applyBorder="1" applyAlignment="1">
      <alignment horizontal="center" vertical="center" wrapText="1"/>
    </xf>
    <xf numFmtId="0" fontId="33" fillId="24" borderId="297" xfId="0" applyFont="1" applyFill="1" applyBorder="1" applyAlignment="1">
      <alignment horizontal="center" vertical="center" wrapText="1"/>
    </xf>
    <xf numFmtId="0" fontId="32" fillId="24" borderId="299" xfId="0" applyFont="1" applyFill="1" applyBorder="1" applyAlignment="1">
      <alignment horizontal="left" vertical="center"/>
    </xf>
    <xf numFmtId="0" fontId="30" fillId="24" borderId="273" xfId="0" applyFont="1" applyFill="1" applyBorder="1" applyAlignment="1">
      <alignment horizontal="left" vertical="center"/>
    </xf>
    <xf numFmtId="0" fontId="32" fillId="24" borderId="286" xfId="0" applyFont="1" applyFill="1" applyBorder="1" applyAlignment="1">
      <alignment vertical="center" wrapText="1"/>
    </xf>
    <xf numFmtId="0" fontId="32" fillId="24" borderId="279" xfId="0" applyFont="1" applyFill="1" applyBorder="1" applyAlignment="1">
      <alignment vertical="center" wrapText="1"/>
    </xf>
    <xf numFmtId="0" fontId="33" fillId="24" borderId="280" xfId="0" applyFont="1" applyFill="1" applyBorder="1" applyAlignment="1">
      <alignment horizontal="center" vertical="center" wrapText="1"/>
    </xf>
    <xf numFmtId="0" fontId="33" fillId="24" borderId="281" xfId="0" applyFont="1" applyFill="1" applyBorder="1" applyAlignment="1">
      <alignment horizontal="center" vertical="center" wrapText="1"/>
    </xf>
    <xf numFmtId="0" fontId="35" fillId="24" borderId="189"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49" fillId="24" borderId="191" xfId="0" applyFont="1" applyFill="1" applyBorder="1" applyAlignment="1">
      <alignment horizontal="center" vertical="center"/>
    </xf>
    <xf numFmtId="0" fontId="49" fillId="24" borderId="56" xfId="0" applyFont="1" applyFill="1" applyBorder="1" applyAlignment="1">
      <alignment horizontal="center" vertical="center"/>
    </xf>
    <xf numFmtId="0" fontId="49" fillId="24" borderId="57" xfId="0" applyFont="1" applyFill="1" applyBorder="1" applyAlignment="1">
      <alignment horizontal="center" vertical="center"/>
    </xf>
    <xf numFmtId="0" fontId="20" fillId="24" borderId="127" xfId="0" applyFont="1" applyFill="1" applyBorder="1" applyAlignment="1">
      <alignment vertical="center" wrapText="1"/>
    </xf>
    <xf numFmtId="0" fontId="27" fillId="24" borderId="127" xfId="0" applyFont="1" applyFill="1" applyBorder="1" applyAlignment="1">
      <alignment vertical="center" wrapText="1"/>
    </xf>
    <xf numFmtId="0" fontId="37" fillId="0" borderId="118" xfId="0" applyFont="1" applyBorder="1" applyAlignment="1" applyProtection="1">
      <alignment horizontal="center" vertical="center" wrapText="1"/>
      <protection locked="0"/>
    </xf>
    <xf numFmtId="0" fontId="37" fillId="0" borderId="243" xfId="0" applyFont="1" applyBorder="1" applyAlignment="1" applyProtection="1">
      <alignment horizontal="center" vertical="center" wrapText="1"/>
      <protection locked="0"/>
    </xf>
    <xf numFmtId="0" fontId="20" fillId="30" borderId="194" xfId="0" applyFont="1" applyFill="1" applyBorder="1" applyAlignment="1">
      <alignment horizontal="left" vertical="center"/>
    </xf>
    <xf numFmtId="0" fontId="27" fillId="30" borderId="44" xfId="0" applyFont="1" applyFill="1" applyBorder="1" applyAlignment="1">
      <alignment horizontal="left" vertical="center"/>
    </xf>
    <xf numFmtId="0" fontId="27" fillId="30" borderId="193" xfId="0" applyFont="1" applyFill="1" applyBorder="1" applyAlignment="1">
      <alignment horizontal="left" vertical="center"/>
    </xf>
    <xf numFmtId="0" fontId="0" fillId="24" borderId="285" xfId="0" applyFill="1" applyBorder="1" applyAlignment="1">
      <alignment horizontal="center" vertical="center"/>
    </xf>
    <xf numFmtId="0" fontId="20" fillId="24" borderId="286" xfId="0" applyFont="1" applyFill="1" applyBorder="1" applyAlignment="1">
      <alignment vertical="center" wrapText="1"/>
    </xf>
    <xf numFmtId="0" fontId="27" fillId="24" borderId="47" xfId="0" applyFont="1" applyFill="1" applyBorder="1" applyAlignment="1">
      <alignment vertical="center" wrapText="1"/>
    </xf>
    <xf numFmtId="0" fontId="37" fillId="0" borderId="280" xfId="0" applyFont="1" applyBorder="1" applyAlignment="1" applyProtection="1">
      <alignment horizontal="center" vertical="center" wrapText="1"/>
      <protection locked="0"/>
    </xf>
    <xf numFmtId="0" fontId="37" fillId="0" borderId="281" xfId="0" applyFont="1" applyBorder="1" applyAlignment="1" applyProtection="1">
      <alignment horizontal="center" vertical="center" wrapText="1"/>
      <protection locked="0"/>
    </xf>
    <xf numFmtId="0" fontId="40" fillId="0" borderId="280" xfId="0" applyFont="1" applyBorder="1" applyAlignment="1" applyProtection="1">
      <alignment horizontal="center" vertical="center"/>
      <protection locked="0"/>
    </xf>
    <xf numFmtId="0" fontId="40" fillId="0" borderId="281" xfId="0" applyFont="1" applyBorder="1" applyAlignment="1" applyProtection="1">
      <alignment horizontal="center" vertical="center"/>
      <protection locked="0"/>
    </xf>
    <xf numFmtId="0" fontId="37" fillId="0" borderId="294" xfId="0" applyFont="1" applyBorder="1" applyAlignment="1" applyProtection="1">
      <alignment horizontal="center" vertical="center" wrapText="1"/>
      <protection locked="0"/>
    </xf>
    <xf numFmtId="0" fontId="37" fillId="0" borderId="295" xfId="0" applyFont="1" applyBorder="1" applyAlignment="1" applyProtection="1">
      <alignment horizontal="center" vertical="center" wrapText="1"/>
      <protection locked="0"/>
    </xf>
    <xf numFmtId="0" fontId="27" fillId="24" borderId="282" xfId="0" applyFont="1" applyFill="1" applyBorder="1" applyAlignment="1">
      <alignment vertical="center" wrapText="1"/>
    </xf>
    <xf numFmtId="0" fontId="42" fillId="24" borderId="257" xfId="0" applyFont="1" applyFill="1" applyBorder="1" applyAlignment="1">
      <alignment horizontal="left" vertical="center" wrapText="1"/>
    </xf>
    <xf numFmtId="0" fontId="42" fillId="24" borderId="262" xfId="0" applyFont="1" applyFill="1" applyBorder="1" applyAlignment="1">
      <alignment horizontal="left" vertical="center" wrapText="1"/>
    </xf>
    <xf numFmtId="0" fontId="30" fillId="24" borderId="55" xfId="0" applyFont="1" applyFill="1" applyBorder="1" applyAlignment="1">
      <alignment vertical="center"/>
    </xf>
    <xf numFmtId="0" fontId="30" fillId="24" borderId="37" xfId="0" applyFont="1" applyFill="1" applyBorder="1" applyAlignment="1">
      <alignment horizontal="center" vertical="center" wrapText="1"/>
    </xf>
    <xf numFmtId="0" fontId="30" fillId="24" borderId="193" xfId="0" applyFont="1" applyFill="1" applyBorder="1" applyAlignment="1">
      <alignment horizontal="center" vertical="center"/>
    </xf>
    <xf numFmtId="0" fontId="31" fillId="29" borderId="194" xfId="0" applyFont="1" applyFill="1" applyBorder="1" applyAlignment="1">
      <alignment horizontal="left" vertical="center"/>
    </xf>
    <xf numFmtId="0" fontId="32" fillId="29" borderId="44" xfId="0" applyFont="1" applyFill="1" applyBorder="1" applyAlignment="1">
      <alignment horizontal="left" vertical="center"/>
    </xf>
    <xf numFmtId="0" fontId="32" fillId="29" borderId="193" xfId="0" applyFont="1" applyFill="1" applyBorder="1" applyAlignment="1">
      <alignment horizontal="left" vertical="center"/>
    </xf>
    <xf numFmtId="0" fontId="20" fillId="24" borderId="45" xfId="0" applyFont="1" applyFill="1" applyBorder="1" applyAlignment="1">
      <alignment vertical="center" wrapText="1"/>
    </xf>
    <xf numFmtId="0" fontId="27" fillId="24" borderId="45" xfId="0" applyFont="1" applyFill="1" applyBorder="1" applyAlignment="1">
      <alignment vertical="center" wrapText="1"/>
    </xf>
    <xf numFmtId="0" fontId="37" fillId="0" borderId="46" xfId="0" applyFont="1" applyBorder="1" applyAlignment="1" applyProtection="1">
      <alignment horizontal="center" vertical="center" wrapText="1"/>
      <protection locked="0"/>
    </xf>
    <xf numFmtId="0" fontId="37" fillId="0" borderId="196" xfId="0" applyFont="1" applyBorder="1" applyAlignment="1" applyProtection="1">
      <alignment horizontal="center" vertical="center" wrapText="1"/>
      <protection locked="0"/>
    </xf>
    <xf numFmtId="0" fontId="20" fillId="29" borderId="194" xfId="0" applyFont="1" applyFill="1" applyBorder="1" applyAlignment="1">
      <alignment horizontal="left" vertical="center"/>
    </xf>
    <xf numFmtId="0" fontId="27" fillId="29" borderId="44" xfId="0" applyFont="1" applyFill="1" applyBorder="1" applyAlignment="1">
      <alignment horizontal="left" vertical="center"/>
    </xf>
    <xf numFmtId="0" fontId="27" fillId="29" borderId="193" xfId="0" applyFont="1" applyFill="1" applyBorder="1" applyAlignment="1">
      <alignment horizontal="left" vertical="center"/>
    </xf>
    <xf numFmtId="0" fontId="20" fillId="24" borderId="279" xfId="0" applyFont="1" applyFill="1" applyBorder="1" applyAlignment="1">
      <alignment vertical="center" wrapText="1"/>
    </xf>
    <xf numFmtId="0" fontId="37" fillId="0" borderId="344" xfId="0" applyFont="1" applyBorder="1" applyAlignment="1" applyProtection="1">
      <alignment horizontal="center" vertical="center" wrapText="1"/>
      <protection locked="0"/>
    </xf>
    <xf numFmtId="0" fontId="37" fillId="0" borderId="345" xfId="0" applyFont="1" applyBorder="1" applyAlignment="1" applyProtection="1">
      <alignment horizontal="center" vertical="center" wrapText="1"/>
      <protection locked="0"/>
    </xf>
    <xf numFmtId="0" fontId="37" fillId="0" borderId="277" xfId="0" applyFont="1" applyBorder="1" applyAlignment="1" applyProtection="1">
      <alignment horizontal="center" vertical="center" wrapText="1"/>
      <protection locked="0"/>
    </xf>
    <xf numFmtId="0" fontId="37" fillId="0" borderId="278" xfId="0" applyFont="1" applyBorder="1" applyAlignment="1" applyProtection="1">
      <alignment horizontal="center" vertical="center" wrapText="1"/>
      <protection locked="0"/>
    </xf>
    <xf numFmtId="0" fontId="42" fillId="24" borderId="279" xfId="0" applyFont="1" applyFill="1" applyBorder="1" applyAlignment="1">
      <alignment vertical="center" wrapText="1"/>
    </xf>
    <xf numFmtId="0" fontId="37" fillId="0" borderId="202" xfId="0" applyFont="1" applyBorder="1" applyAlignment="1" applyProtection="1">
      <alignment horizontal="center" vertical="center" wrapText="1"/>
      <protection locked="0"/>
    </xf>
    <xf numFmtId="0" fontId="37" fillId="0" borderId="201" xfId="0" applyFont="1" applyBorder="1" applyAlignment="1" applyProtection="1">
      <alignment horizontal="center" vertical="center" wrapText="1"/>
      <protection locked="0"/>
    </xf>
    <xf numFmtId="0" fontId="37" fillId="0" borderId="266" xfId="0" applyFont="1" applyBorder="1" applyAlignment="1" applyProtection="1">
      <alignment horizontal="center" vertical="center" wrapText="1"/>
      <protection locked="0"/>
    </xf>
    <xf numFmtId="0" fontId="37" fillId="0" borderId="252" xfId="0" applyFont="1" applyBorder="1" applyAlignment="1" applyProtection="1">
      <alignment horizontal="center" vertical="center" wrapText="1"/>
      <protection locked="0"/>
    </xf>
    <xf numFmtId="0" fontId="42" fillId="24" borderId="289" xfId="0" applyFont="1" applyFill="1" applyBorder="1" applyAlignment="1">
      <alignment vertical="center" wrapText="1"/>
    </xf>
    <xf numFmtId="0" fontId="27" fillId="24" borderId="289" xfId="0" applyFont="1" applyFill="1" applyBorder="1" applyAlignment="1">
      <alignment vertical="center" wrapText="1"/>
    </xf>
    <xf numFmtId="0" fontId="37" fillId="0" borderId="283" xfId="0" applyFont="1" applyBorder="1" applyAlignment="1" applyProtection="1">
      <alignment horizontal="center" vertical="center" wrapText="1"/>
      <protection locked="0"/>
    </xf>
    <xf numFmtId="0" fontId="37" fillId="0" borderId="284" xfId="0" applyFont="1" applyBorder="1" applyAlignment="1" applyProtection="1">
      <alignment horizontal="center" vertical="center" wrapText="1"/>
      <protection locked="0"/>
    </xf>
    <xf numFmtId="0" fontId="20" fillId="24" borderId="292" xfId="0" applyFont="1" applyFill="1" applyBorder="1" applyAlignment="1">
      <alignment horizontal="left" vertical="center" wrapText="1"/>
    </xf>
    <xf numFmtId="0" fontId="20" fillId="24" borderId="293" xfId="0" applyFont="1" applyFill="1" applyBorder="1" applyAlignment="1">
      <alignment horizontal="left" vertical="center" wrapText="1"/>
    </xf>
    <xf numFmtId="0" fontId="37" fillId="24" borderId="48" xfId="0" applyFont="1" applyFill="1" applyBorder="1" applyAlignment="1">
      <alignment horizontal="center" vertical="center" wrapText="1"/>
    </xf>
    <xf numFmtId="0" fontId="37" fillId="24" borderId="198" xfId="0" applyFont="1" applyFill="1" applyBorder="1" applyAlignment="1">
      <alignment horizontal="center" vertical="center" wrapText="1"/>
    </xf>
    <xf numFmtId="0" fontId="20" fillId="24" borderId="276" xfId="0" applyFont="1" applyFill="1" applyBorder="1" applyAlignment="1">
      <alignment vertical="center" wrapText="1"/>
    </xf>
    <xf numFmtId="0" fontId="20" fillId="24" borderId="282" xfId="0" applyFont="1" applyFill="1" applyBorder="1" applyAlignment="1">
      <alignment horizontal="left" vertical="center" wrapText="1"/>
    </xf>
    <xf numFmtId="0" fontId="34" fillId="28" borderId="300" xfId="0" applyFont="1" applyFill="1" applyBorder="1" applyAlignment="1">
      <alignment horizontal="center" vertical="center" wrapText="1"/>
    </xf>
    <xf numFmtId="0" fontId="21" fillId="28" borderId="296" xfId="0" applyFont="1" applyFill="1" applyBorder="1" applyAlignment="1">
      <alignment horizontal="center" vertical="center" wrapText="1"/>
    </xf>
    <xf numFmtId="0" fontId="34" fillId="28" borderId="304" xfId="0" applyFont="1" applyFill="1" applyBorder="1" applyAlignment="1">
      <alignment horizontal="center" vertical="center" wrapText="1"/>
    </xf>
    <xf numFmtId="0" fontId="34" fillId="28" borderId="302" xfId="0" applyFont="1" applyFill="1" applyBorder="1" applyAlignment="1">
      <alignment horizontal="center" vertical="center" wrapText="1"/>
    </xf>
    <xf numFmtId="0" fontId="34" fillId="35" borderId="273" xfId="0" applyFont="1" applyFill="1" applyBorder="1" applyAlignment="1">
      <alignment horizontal="center" vertical="center" wrapText="1"/>
    </xf>
    <xf numFmtId="0" fontId="53" fillId="28" borderId="11" xfId="0" applyFont="1" applyFill="1" applyBorder="1" applyAlignment="1">
      <alignment horizontal="center" vertical="center" wrapText="1" shrinkToFit="1"/>
    </xf>
    <xf numFmtId="0" fontId="53" fillId="28" borderId="17" xfId="0" applyFont="1" applyFill="1" applyBorder="1" applyAlignment="1">
      <alignment horizontal="center" vertical="center" wrapText="1" shrinkToFit="1"/>
    </xf>
    <xf numFmtId="0" fontId="53" fillId="28" borderId="16" xfId="0" applyFont="1" applyFill="1" applyBorder="1" applyAlignment="1">
      <alignment horizontal="center" vertical="center" wrapText="1" shrinkToFit="1"/>
    </xf>
    <xf numFmtId="0" fontId="53" fillId="28" borderId="23" xfId="0" applyFont="1" applyFill="1" applyBorder="1" applyAlignment="1">
      <alignment horizontal="center" vertical="center" shrinkToFit="1"/>
    </xf>
    <xf numFmtId="0" fontId="53" fillId="28" borderId="103" xfId="0" applyFont="1" applyFill="1" applyBorder="1" applyAlignment="1">
      <alignment horizontal="center" vertical="center" shrinkToFit="1"/>
    </xf>
    <xf numFmtId="0" fontId="53" fillId="28" borderId="104" xfId="0" applyFont="1" applyFill="1" applyBorder="1" applyAlignment="1">
      <alignment horizontal="center" vertical="center" shrinkToFit="1"/>
    </xf>
    <xf numFmtId="0" fontId="53" fillId="29" borderId="38" xfId="0" applyFont="1" applyFill="1" applyBorder="1" applyAlignment="1">
      <alignment horizontal="center" vertical="center" textRotation="255" wrapText="1" shrinkToFit="1"/>
    </xf>
    <xf numFmtId="0" fontId="54" fillId="29" borderId="39" xfId="0" applyFont="1" applyFill="1" applyBorder="1" applyAlignment="1">
      <alignment horizontal="center" vertical="center" textRotation="255" shrinkToFit="1"/>
    </xf>
    <xf numFmtId="0" fontId="54" fillId="29" borderId="40" xfId="0" applyFont="1" applyFill="1" applyBorder="1" applyAlignment="1">
      <alignment horizontal="center" vertical="center" textRotation="255" shrinkToFit="1"/>
    </xf>
    <xf numFmtId="0" fontId="53" fillId="29" borderId="11" xfId="0" applyFont="1" applyFill="1" applyBorder="1" applyAlignment="1">
      <alignment horizontal="center" vertical="center" textRotation="255" wrapText="1" shrinkToFit="1"/>
    </xf>
    <xf numFmtId="0" fontId="53" fillId="29" borderId="17" xfId="0" applyFont="1" applyFill="1" applyBorder="1" applyAlignment="1">
      <alignment horizontal="center" vertical="center" textRotation="255" wrapText="1" shrinkToFit="1"/>
    </xf>
    <xf numFmtId="0" fontId="53" fillId="29" borderId="16" xfId="0" applyFont="1" applyFill="1" applyBorder="1" applyAlignment="1">
      <alignment horizontal="center" vertical="center" textRotation="255" wrapText="1" shrinkToFit="1"/>
    </xf>
    <xf numFmtId="0" fontId="53" fillId="29" borderId="11" xfId="0" applyFont="1" applyFill="1" applyBorder="1" applyAlignment="1">
      <alignment horizontal="center" vertical="center" textRotation="255" shrinkToFit="1"/>
    </xf>
    <xf numFmtId="0" fontId="53" fillId="29" borderId="17" xfId="0" applyFont="1" applyFill="1" applyBorder="1" applyAlignment="1">
      <alignment horizontal="center" vertical="center" textRotation="255" shrinkToFit="1"/>
    </xf>
    <xf numFmtId="0" fontId="53" fillId="29" borderId="16" xfId="0" applyFont="1" applyFill="1" applyBorder="1" applyAlignment="1">
      <alignment horizontal="center" vertical="center" textRotation="255" shrinkToFit="1"/>
    </xf>
    <xf numFmtId="0" fontId="53" fillId="28" borderId="20" xfId="0" applyFont="1" applyFill="1" applyBorder="1" applyAlignment="1">
      <alignment horizontal="center" vertical="center" wrapText="1" shrinkToFit="1"/>
    </xf>
    <xf numFmtId="0" fontId="54" fillId="28" borderId="12" xfId="0" applyFont="1" applyFill="1" applyBorder="1" applyAlignment="1">
      <alignment horizontal="center" vertical="center" wrapText="1" shrinkToFit="1"/>
    </xf>
    <xf numFmtId="0" fontId="54" fillId="28" borderId="13" xfId="0" applyFont="1" applyFill="1" applyBorder="1" applyAlignment="1">
      <alignment horizontal="center" vertical="center" wrapText="1" shrinkToFit="1"/>
    </xf>
    <xf numFmtId="0" fontId="54" fillId="28" borderId="301" xfId="0" applyFont="1" applyFill="1" applyBorder="1" applyAlignment="1">
      <alignment horizontal="center" vertical="center" wrapText="1"/>
    </xf>
    <xf numFmtId="0" fontId="54" fillId="28" borderId="62" xfId="0" applyFont="1" applyFill="1" applyBorder="1" applyAlignment="1">
      <alignment horizontal="center" vertical="center" wrapText="1"/>
    </xf>
    <xf numFmtId="0" fontId="53" fillId="28" borderId="301" xfId="0" applyFont="1" applyFill="1" applyBorder="1" applyAlignment="1">
      <alignment horizontal="center" vertical="center" wrapText="1"/>
    </xf>
    <xf numFmtId="0" fontId="53" fillId="28" borderId="62" xfId="0" applyFont="1" applyFill="1" applyBorder="1" applyAlignment="1">
      <alignment horizontal="center" vertical="center" wrapText="1"/>
    </xf>
    <xf numFmtId="0" fontId="54" fillId="28" borderId="300" xfId="0" applyFont="1" applyFill="1" applyBorder="1" applyAlignment="1">
      <alignment horizontal="center" vertical="center" wrapText="1"/>
    </xf>
    <xf numFmtId="0" fontId="54" fillId="28" borderId="17" xfId="0" applyFont="1" applyFill="1" applyBorder="1" applyAlignment="1">
      <alignment horizontal="center" vertical="center" wrapText="1"/>
    </xf>
    <xf numFmtId="0" fontId="54" fillId="28" borderId="16" xfId="0" applyFont="1" applyFill="1" applyBorder="1" applyAlignment="1">
      <alignment horizontal="center" vertical="center" wrapText="1"/>
    </xf>
    <xf numFmtId="0" fontId="53" fillId="28" borderId="21" xfId="0" applyFont="1" applyFill="1" applyBorder="1" applyAlignment="1">
      <alignment horizontal="center" vertical="center" wrapText="1"/>
    </xf>
    <xf numFmtId="0" fontId="53" fillId="28" borderId="128" xfId="0" applyFont="1" applyFill="1" applyBorder="1" applyAlignment="1">
      <alignment horizontal="center" vertical="center" wrapText="1"/>
    </xf>
    <xf numFmtId="0" fontId="53" fillId="28" borderId="296" xfId="0" applyFont="1" applyFill="1" applyBorder="1" applyAlignment="1">
      <alignment horizontal="center" vertical="center" wrapText="1"/>
    </xf>
    <xf numFmtId="0" fontId="54" fillId="28" borderId="272" xfId="0" applyFont="1" applyFill="1" applyBorder="1" applyAlignment="1">
      <alignment horizontal="center" vertical="center" wrapText="1"/>
    </xf>
    <xf numFmtId="0" fontId="54" fillId="28" borderId="262" xfId="0" applyFont="1" applyFill="1" applyBorder="1" applyAlignment="1">
      <alignment horizontal="center" vertical="center" wrapText="1"/>
    </xf>
    <xf numFmtId="0" fontId="53" fillId="28" borderId="11" xfId="0" applyFont="1" applyFill="1" applyBorder="1" applyAlignment="1">
      <alignment horizontal="center" vertical="center" wrapText="1"/>
    </xf>
    <xf numFmtId="0" fontId="53" fillId="28" borderId="17" xfId="0" applyFont="1" applyFill="1" applyBorder="1" applyAlignment="1">
      <alignment horizontal="center" vertical="center" wrapText="1"/>
    </xf>
    <xf numFmtId="0" fontId="53" fillId="28" borderId="16" xfId="0" applyFont="1" applyFill="1" applyBorder="1" applyAlignment="1">
      <alignment horizontal="center" vertical="center" wrapText="1"/>
    </xf>
    <xf numFmtId="0" fontId="53" fillId="28" borderId="20"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4" fillId="28" borderId="304" xfId="0" applyFont="1" applyFill="1" applyBorder="1" applyAlignment="1">
      <alignment horizontal="center" vertical="center" wrapText="1"/>
    </xf>
    <xf numFmtId="0" fontId="54" fillId="28" borderId="35" xfId="0" applyFont="1" applyFill="1" applyBorder="1" applyAlignment="1">
      <alignment horizontal="center" vertical="center" wrapText="1"/>
    </xf>
    <xf numFmtId="0" fontId="54" fillId="28" borderId="302" xfId="0" applyFont="1" applyFill="1" applyBorder="1" applyAlignment="1">
      <alignment horizontal="center" vertical="center" wrapText="1"/>
    </xf>
    <xf numFmtId="0" fontId="54" fillId="35" borderId="273" xfId="0" applyFont="1" applyFill="1" applyBorder="1" applyAlignment="1">
      <alignment horizontal="center" vertical="center" wrapText="1"/>
    </xf>
    <xf numFmtId="0" fontId="54" fillId="35" borderId="301" xfId="0" applyFont="1" applyFill="1" applyBorder="1" applyAlignment="1">
      <alignment horizontal="center" vertical="center" wrapText="1"/>
    </xf>
    <xf numFmtId="0" fontId="54" fillId="35" borderId="62" xfId="0" applyFont="1" applyFill="1" applyBorder="1" applyAlignment="1">
      <alignment horizontal="center" vertical="center" wrapText="1"/>
    </xf>
    <xf numFmtId="0" fontId="53" fillId="35" borderId="301" xfId="0" applyFont="1" applyFill="1" applyBorder="1" applyAlignment="1">
      <alignment horizontal="center" vertical="center" wrapText="1"/>
    </xf>
    <xf numFmtId="0" fontId="53" fillId="35" borderId="62" xfId="0" applyFont="1" applyFill="1" applyBorder="1" applyAlignment="1">
      <alignment horizontal="center" vertical="center" wrapText="1"/>
    </xf>
    <xf numFmtId="0" fontId="0" fillId="29" borderId="27" xfId="0" applyFill="1" applyBorder="1" applyAlignment="1">
      <alignment horizontal="center" vertical="center" wrapText="1"/>
    </xf>
    <xf numFmtId="0" fontId="0" fillId="29" borderId="28" xfId="0" applyFill="1" applyBorder="1" applyAlignment="1">
      <alignment horizontal="center" vertical="center" wrapText="1"/>
    </xf>
    <xf numFmtId="0" fontId="0" fillId="29" borderId="29" xfId="0" applyFill="1" applyBorder="1" applyAlignment="1">
      <alignment horizontal="center" vertical="center" wrapText="1"/>
    </xf>
    <xf numFmtId="0" fontId="53" fillId="28" borderId="11" xfId="0" applyFont="1" applyFill="1" applyBorder="1" applyAlignment="1">
      <alignment horizontal="left" vertical="center" wrapText="1"/>
    </xf>
    <xf numFmtId="0" fontId="53" fillId="28" borderId="19" xfId="0" applyFont="1" applyFill="1" applyBorder="1" applyAlignment="1">
      <alignment horizontal="left" vertical="center" wrapText="1"/>
    </xf>
    <xf numFmtId="0" fontId="53" fillId="28" borderId="16"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cellStyle name="良い" xfId="33" builtinId="26" customBuiltin="1"/>
  </cellStyles>
  <dxfs count="8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tint="-4.9989318521683403E-2"/>
        </patternFill>
      </fill>
    </dxf>
    <dxf>
      <fill>
        <patternFill>
          <bgColor theme="7" tint="0.79998168889431442"/>
        </patternFill>
      </fill>
    </dxf>
    <dxf>
      <font>
        <color rgb="FFFF0000"/>
      </font>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16"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X481"/>
  <sheetViews>
    <sheetView showGridLines="0" tabSelected="1" view="pageBreakPreview" zoomScale="50" zoomScaleNormal="50" zoomScaleSheetLayoutView="50" workbookViewId="0"/>
  </sheetViews>
  <sheetFormatPr defaultColWidth="9" defaultRowHeight="16.2" x14ac:dyDescent="0.2"/>
  <cols>
    <col min="1" max="1" width="9" style="11"/>
    <col min="2" max="2" width="39.88671875" style="11" customWidth="1"/>
    <col min="3" max="3" width="6.88671875" style="11" customWidth="1"/>
    <col min="4" max="4" width="13.77734375" style="11" customWidth="1"/>
    <col min="5" max="5" width="13.44140625" style="11" customWidth="1"/>
    <col min="6" max="6" width="11" style="11" customWidth="1"/>
    <col min="7" max="7" width="16.44140625" style="11" customWidth="1"/>
    <col min="8" max="8" width="20.44140625" style="11" customWidth="1"/>
    <col min="9" max="9" width="33.109375" style="11" customWidth="1"/>
    <col min="10" max="10" width="22.88671875" style="11" customWidth="1"/>
    <col min="11" max="11" width="15.88671875" style="15" customWidth="1"/>
    <col min="12" max="12" width="17.88671875" style="15" customWidth="1"/>
    <col min="13" max="13" width="44.109375" style="15" customWidth="1"/>
    <col min="14" max="14" width="28" style="15" customWidth="1"/>
    <col min="15" max="15" width="28" style="11" customWidth="1"/>
    <col min="16" max="25" width="30.109375" style="11" customWidth="1"/>
    <col min="26" max="26" width="27.88671875" style="11" customWidth="1"/>
    <col min="27" max="27" width="76.44140625" style="11" customWidth="1"/>
    <col min="28" max="32" width="17.44140625" style="11" customWidth="1"/>
    <col min="33" max="33" width="33.109375" style="11" customWidth="1"/>
    <col min="34" max="34" width="54.44140625" style="11" customWidth="1"/>
    <col min="35" max="35" width="22.6640625" style="11" customWidth="1"/>
    <col min="36" max="36" width="39.21875" style="11" customWidth="1"/>
    <col min="37" max="37" width="22.109375" style="11" customWidth="1"/>
    <col min="38" max="38" width="20.88671875" style="11" customWidth="1"/>
    <col min="39" max="39" width="16.44140625" style="11" customWidth="1"/>
    <col min="40" max="40" width="16.109375" style="11" customWidth="1"/>
    <col min="41" max="41" width="14.88671875" style="11" hidden="1" customWidth="1"/>
    <col min="42" max="43" width="15" style="11" hidden="1" customWidth="1"/>
    <col min="44" max="44" width="23" style="11" hidden="1" customWidth="1"/>
    <col min="45" max="45" width="15.88671875" style="11" hidden="1" customWidth="1"/>
    <col min="46" max="46" width="12.88671875" style="11" hidden="1" customWidth="1"/>
    <col min="47" max="47" width="10.44140625" style="11" hidden="1" customWidth="1"/>
    <col min="48" max="55" width="9" style="11" hidden="1" customWidth="1"/>
    <col min="56" max="56" width="12.109375" style="11" hidden="1" customWidth="1"/>
    <col min="57" max="57" width="11.88671875" style="11" hidden="1" customWidth="1"/>
    <col min="58" max="58" width="12.109375" style="11" hidden="1" customWidth="1"/>
    <col min="59" max="59" width="10.44140625" style="11" hidden="1" customWidth="1"/>
    <col min="60" max="61" width="10.88671875" style="11" hidden="1" customWidth="1"/>
    <col min="62" max="64" width="9" style="11" hidden="1" customWidth="1"/>
    <col min="65" max="66" width="10.88671875" style="11" hidden="1" customWidth="1"/>
    <col min="67" max="67" width="11.109375" style="11" hidden="1" customWidth="1"/>
    <col min="68" max="68" width="10.88671875" style="11" hidden="1" customWidth="1"/>
    <col min="69" max="69" width="9" style="11" hidden="1" customWidth="1"/>
    <col min="70" max="73" width="10.88671875" style="11" hidden="1" customWidth="1"/>
    <col min="74" max="74" width="9" style="11" hidden="1" customWidth="1"/>
    <col min="75" max="75" width="10.88671875" style="11" hidden="1" customWidth="1"/>
    <col min="76" max="78" width="9" style="11"/>
    <col min="79" max="80" width="27.88671875" hidden="1" customWidth="1"/>
    <col min="81" max="83" width="0" style="11" hidden="1" customWidth="1"/>
    <col min="84" max="84" width="9" style="11" hidden="1" customWidth="1"/>
    <col min="85" max="85" width="16.88671875" style="11" customWidth="1"/>
    <col min="86" max="86" width="9" style="11" customWidth="1"/>
    <col min="87" max="87" width="16.109375" style="11" customWidth="1"/>
    <col min="88" max="88" width="13.88671875" style="11" customWidth="1"/>
    <col min="89" max="89" width="9" style="11" customWidth="1"/>
    <col min="90" max="90" width="8.88671875" style="11" customWidth="1"/>
    <col min="91" max="91" width="9" style="11" customWidth="1"/>
    <col min="92" max="104" width="8.88671875" style="11" customWidth="1"/>
    <col min="105" max="107" width="9" style="11" customWidth="1"/>
    <col min="108" max="110" width="8.88671875" style="11" customWidth="1"/>
    <col min="111" max="113" width="9" style="11" customWidth="1"/>
    <col min="114" max="115" width="9" style="11"/>
    <col min="116" max="116" width="8.88671875" style="11" customWidth="1"/>
    <col min="117" max="16384" width="9" style="11"/>
  </cols>
  <sheetData>
    <row r="1" spans="1:128" ht="36.6" customHeight="1" x14ac:dyDescent="0.2">
      <c r="A1" s="266" t="s">
        <v>7751</v>
      </c>
      <c r="B1" s="74"/>
      <c r="C1" s="601" t="s">
        <v>0</v>
      </c>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356" t="s">
        <v>7752</v>
      </c>
    </row>
    <row r="2" spans="1:128" ht="24.6" customHeight="1" thickBot="1" x14ac:dyDescent="0.25">
      <c r="A2" s="20"/>
      <c r="B2" s="20"/>
      <c r="C2" s="75"/>
      <c r="D2" s="75"/>
      <c r="E2" s="75"/>
      <c r="F2" s="75"/>
      <c r="G2" s="75"/>
      <c r="H2" s="75"/>
      <c r="I2" s="76"/>
      <c r="J2" s="76"/>
      <c r="K2" s="76"/>
      <c r="L2" s="76"/>
      <c r="M2" s="76"/>
      <c r="N2" s="76"/>
      <c r="O2" s="76"/>
      <c r="P2" s="76"/>
      <c r="Q2" s="77"/>
      <c r="R2" s="77"/>
      <c r="S2" s="76"/>
      <c r="T2" s="76"/>
      <c r="U2" s="76"/>
      <c r="V2" s="76"/>
      <c r="W2" s="76"/>
      <c r="X2" s="76"/>
      <c r="Y2" s="76"/>
      <c r="Z2" s="76"/>
      <c r="AA2" s="76"/>
      <c r="AB2" s="76"/>
      <c r="AC2" s="76"/>
      <c r="AD2" s="76"/>
      <c r="AE2" s="20"/>
      <c r="AF2" s="20"/>
      <c r="AG2" s="20"/>
      <c r="AH2" s="76"/>
      <c r="AI2" s="76"/>
      <c r="AJ2" s="76"/>
      <c r="AK2" s="76"/>
      <c r="AL2" s="64" t="s">
        <v>1</v>
      </c>
      <c r="AM2" s="78"/>
    </row>
    <row r="3" spans="1:128" ht="50.55" customHeight="1" thickBot="1" x14ac:dyDescent="0.25">
      <c r="A3" s="708"/>
      <c r="B3" s="709"/>
      <c r="C3" s="715" t="s">
        <v>2</v>
      </c>
      <c r="D3" s="716"/>
      <c r="E3" s="716"/>
      <c r="F3" s="716"/>
      <c r="G3" s="716"/>
      <c r="H3" s="717"/>
      <c r="I3" s="617" t="s">
        <v>4053</v>
      </c>
      <c r="J3" s="618"/>
      <c r="K3" s="619"/>
      <c r="L3" s="722" t="s">
        <v>3</v>
      </c>
      <c r="M3" s="723"/>
      <c r="N3" s="723"/>
      <c r="O3" s="723"/>
      <c r="P3" s="724"/>
      <c r="Q3" s="617" t="s">
        <v>7834</v>
      </c>
      <c r="R3" s="626"/>
      <c r="S3" s="660"/>
      <c r="T3" s="623" t="s">
        <v>4</v>
      </c>
      <c r="U3" s="695"/>
      <c r="V3" s="271">
        <v>0</v>
      </c>
      <c r="W3" s="754" t="s">
        <v>5</v>
      </c>
      <c r="X3" s="755"/>
      <c r="Y3" s="267">
        <v>0</v>
      </c>
      <c r="Z3" s="786" t="s">
        <v>6</v>
      </c>
      <c r="AA3" s="787"/>
      <c r="AB3" s="791">
        <v>0</v>
      </c>
      <c r="AC3" s="792"/>
      <c r="AD3" s="792"/>
      <c r="AE3" s="793"/>
      <c r="AF3" s="680" t="s">
        <v>7</v>
      </c>
      <c r="AG3" s="681"/>
      <c r="AH3" s="682"/>
      <c r="AI3" s="799">
        <v>429040</v>
      </c>
      <c r="AJ3" s="800"/>
      <c r="AK3" s="800"/>
      <c r="AL3" s="801"/>
      <c r="AM3" s="932" t="s">
        <v>8</v>
      </c>
      <c r="AN3" s="788" t="s">
        <v>9</v>
      </c>
      <c r="AO3" s="921" t="s">
        <v>10</v>
      </c>
      <c r="AP3" s="788" t="s">
        <v>11</v>
      </c>
      <c r="AQ3" s="912" t="s">
        <v>12</v>
      </c>
      <c r="AR3" s="912" t="s">
        <v>13</v>
      </c>
      <c r="AS3" s="912" t="s">
        <v>7733</v>
      </c>
      <c r="AT3"/>
      <c r="AV3"/>
      <c r="AW3"/>
      <c r="AX3"/>
      <c r="AY3"/>
      <c r="AZ3"/>
      <c r="BA3"/>
      <c r="BB3"/>
      <c r="BC3"/>
      <c r="BD3"/>
      <c r="BE3"/>
      <c r="BF3"/>
      <c r="BG3"/>
      <c r="BH3"/>
      <c r="BI3"/>
      <c r="BJ3"/>
      <c r="BK3"/>
      <c r="BL3"/>
      <c r="BM3"/>
      <c r="BN3"/>
      <c r="BO3"/>
      <c r="BP3"/>
      <c r="BQ3"/>
      <c r="BR3"/>
      <c r="BS3" s="79"/>
      <c r="BT3" s="80"/>
      <c r="BU3" s="80"/>
      <c r="BV3" s="80"/>
      <c r="BW3"/>
      <c r="BX3"/>
      <c r="BY3"/>
      <c r="BZ3"/>
      <c r="CC3"/>
      <c r="CD3"/>
      <c r="CE3"/>
      <c r="CF3"/>
      <c r="CG3"/>
      <c r="CH3"/>
      <c r="CI3"/>
      <c r="CJ3"/>
      <c r="CK3"/>
      <c r="CL3"/>
      <c r="CM3"/>
      <c r="CN3"/>
      <c r="CO3"/>
      <c r="CP3"/>
      <c r="CQ3"/>
      <c r="CR3"/>
      <c r="CS3"/>
      <c r="CT3"/>
      <c r="CU3"/>
      <c r="CV3"/>
      <c r="CW3"/>
      <c r="CX3"/>
      <c r="CY3"/>
      <c r="CZ3"/>
      <c r="DA3" s="79"/>
      <c r="DB3" s="80"/>
      <c r="DC3" s="80"/>
      <c r="DD3"/>
      <c r="DE3"/>
      <c r="DF3"/>
      <c r="DG3"/>
      <c r="DH3"/>
      <c r="DI3"/>
      <c r="DJ3"/>
      <c r="DK3"/>
      <c r="DL3"/>
      <c r="DM3" s="79"/>
      <c r="DN3" s="79"/>
      <c r="DO3" s="79"/>
      <c r="DP3" s="79"/>
      <c r="DQ3" s="79"/>
      <c r="DR3" s="79"/>
      <c r="DS3" s="79"/>
      <c r="DT3" s="79"/>
      <c r="DU3"/>
      <c r="DV3"/>
      <c r="DW3"/>
      <c r="DX3"/>
    </row>
    <row r="4" spans="1:128" ht="60" customHeight="1" thickTop="1" thickBot="1" x14ac:dyDescent="0.25">
      <c r="A4" s="705"/>
      <c r="B4" s="703"/>
      <c r="C4" s="718" t="s">
        <v>14</v>
      </c>
      <c r="D4" s="719"/>
      <c r="E4" s="719"/>
      <c r="F4" s="719"/>
      <c r="G4" s="719"/>
      <c r="H4" s="720"/>
      <c r="I4" s="620" t="s">
        <v>4343</v>
      </c>
      <c r="J4" s="621"/>
      <c r="K4" s="622"/>
      <c r="L4" s="725" t="s">
        <v>15</v>
      </c>
      <c r="M4" s="726"/>
      <c r="N4" s="726"/>
      <c r="O4" s="726"/>
      <c r="P4" s="727"/>
      <c r="Q4" s="644" t="s">
        <v>7834</v>
      </c>
      <c r="R4" s="645"/>
      <c r="S4" s="661"/>
      <c r="T4" s="690" t="s">
        <v>16</v>
      </c>
      <c r="U4" s="691"/>
      <c r="V4" s="315">
        <v>65730</v>
      </c>
      <c r="W4" s="692" t="s">
        <v>17</v>
      </c>
      <c r="X4" s="693"/>
      <c r="Y4" s="316">
        <v>0</v>
      </c>
      <c r="Z4" s="259"/>
      <c r="AA4" s="260" t="s">
        <v>18</v>
      </c>
      <c r="AB4" s="802">
        <v>65730</v>
      </c>
      <c r="AC4" s="803"/>
      <c r="AD4" s="803"/>
      <c r="AE4" s="804"/>
      <c r="AF4" s="264"/>
      <c r="AG4" s="794" t="s">
        <v>19</v>
      </c>
      <c r="AH4" s="755"/>
      <c r="AI4" s="796">
        <v>1034280</v>
      </c>
      <c r="AJ4" s="797"/>
      <c r="AK4" s="797"/>
      <c r="AL4" s="798"/>
      <c r="AM4" s="933"/>
      <c r="AN4" s="789"/>
      <c r="AO4" s="922"/>
      <c r="AP4" s="789"/>
      <c r="AQ4" s="913"/>
      <c r="AR4" s="913"/>
      <c r="AS4" s="913"/>
      <c r="AT4"/>
      <c r="AV4"/>
      <c r="AW4"/>
      <c r="AX4"/>
      <c r="AY4"/>
      <c r="AZ4"/>
      <c r="BA4"/>
      <c r="BB4"/>
      <c r="BC4"/>
      <c r="BD4"/>
      <c r="BE4"/>
      <c r="BF4"/>
      <c r="BG4"/>
      <c r="BH4"/>
      <c r="BI4"/>
      <c r="BJ4"/>
      <c r="BK4"/>
      <c r="BL4"/>
      <c r="BM4"/>
      <c r="BN4"/>
      <c r="BO4"/>
      <c r="BP4"/>
      <c r="BQ4"/>
      <c r="BR4"/>
      <c r="BS4" s="80"/>
      <c r="BT4" s="80"/>
      <c r="BU4" s="80"/>
      <c r="BV4" s="80"/>
      <c r="BW4"/>
      <c r="BX4"/>
      <c r="BY4"/>
      <c r="BZ4"/>
      <c r="CC4"/>
      <c r="CD4"/>
      <c r="CE4"/>
      <c r="CF4"/>
      <c r="CG4"/>
      <c r="CH4"/>
      <c r="CI4"/>
      <c r="CJ4"/>
      <c r="CK4"/>
      <c r="CL4"/>
      <c r="CM4"/>
      <c r="CN4"/>
      <c r="CO4"/>
      <c r="CP4"/>
      <c r="CQ4"/>
      <c r="CR4"/>
      <c r="CS4"/>
      <c r="CT4"/>
      <c r="CU4"/>
      <c r="CV4"/>
      <c r="CW4"/>
      <c r="CX4"/>
      <c r="CY4"/>
      <c r="CZ4"/>
      <c r="DA4" s="80"/>
      <c r="DB4" s="80"/>
      <c r="DC4" s="80"/>
      <c r="DD4"/>
      <c r="DE4"/>
      <c r="DF4"/>
      <c r="DG4"/>
      <c r="DH4"/>
      <c r="DI4"/>
      <c r="DJ4"/>
      <c r="DK4"/>
      <c r="DL4"/>
      <c r="DM4" s="79"/>
      <c r="DN4" s="79"/>
      <c r="DO4" s="79"/>
      <c r="DP4" s="79"/>
      <c r="DQ4" s="79"/>
      <c r="DR4" s="79"/>
      <c r="DS4" s="79"/>
      <c r="DT4" s="79"/>
      <c r="DU4"/>
      <c r="DV4"/>
      <c r="DW4"/>
      <c r="DX4"/>
    </row>
    <row r="5" spans="1:128" ht="60" customHeight="1" thickTop="1" thickBot="1" x14ac:dyDescent="0.25">
      <c r="A5" s="705"/>
      <c r="B5" s="703"/>
      <c r="C5" s="610" t="s">
        <v>20</v>
      </c>
      <c r="D5" s="611"/>
      <c r="E5" s="611"/>
      <c r="F5" s="611"/>
      <c r="G5" s="611"/>
      <c r="H5" s="612"/>
      <c r="I5" s="615">
        <f>IFERROR(VLOOKUP(I4,自治体コード!$A$2:$B$1789,2,FALSE),"")</f>
        <v>14203</v>
      </c>
      <c r="J5" s="616"/>
      <c r="K5" s="616"/>
      <c r="L5" s="731" t="s">
        <v>21</v>
      </c>
      <c r="M5" s="732"/>
      <c r="N5" s="623" t="s">
        <v>22</v>
      </c>
      <c r="O5" s="624"/>
      <c r="P5" s="625"/>
      <c r="Q5" s="613">
        <v>0</v>
      </c>
      <c r="R5" s="614"/>
      <c r="S5" s="661"/>
      <c r="T5" s="690" t="s">
        <v>23</v>
      </c>
      <c r="U5" s="691"/>
      <c r="V5" s="315">
        <v>2348</v>
      </c>
      <c r="W5" s="692" t="s">
        <v>24</v>
      </c>
      <c r="X5" s="693"/>
      <c r="Y5" s="317">
        <v>0</v>
      </c>
      <c r="Z5" s="261"/>
      <c r="AA5" s="318" t="s">
        <v>25</v>
      </c>
      <c r="AB5" s="805">
        <v>0</v>
      </c>
      <c r="AC5" s="806"/>
      <c r="AD5" s="806"/>
      <c r="AE5" s="807"/>
      <c r="AF5" s="265"/>
      <c r="AG5" s="795" t="s">
        <v>26</v>
      </c>
      <c r="AH5" s="693"/>
      <c r="AI5" s="774"/>
      <c r="AJ5" s="775"/>
      <c r="AK5" s="775"/>
      <c r="AL5" s="776"/>
      <c r="AM5" s="933"/>
      <c r="AN5" s="789"/>
      <c r="AO5" s="922"/>
      <c r="AP5" s="789"/>
      <c r="AQ5" s="913"/>
      <c r="AR5" s="913"/>
      <c r="AS5" s="913"/>
      <c r="AT5"/>
      <c r="AV5"/>
      <c r="AW5"/>
      <c r="AX5"/>
      <c r="AY5"/>
      <c r="AZ5"/>
      <c r="BA5"/>
      <c r="BB5"/>
      <c r="BC5"/>
      <c r="BD5"/>
      <c r="BE5"/>
      <c r="BF5"/>
      <c r="BG5"/>
      <c r="BH5"/>
      <c r="BI5"/>
      <c r="BJ5"/>
      <c r="BK5"/>
      <c r="BL5"/>
      <c r="BM5"/>
      <c r="BN5"/>
      <c r="BO5"/>
      <c r="BP5"/>
      <c r="BQ5"/>
      <c r="BR5"/>
      <c r="BS5" s="80"/>
      <c r="BT5" s="80"/>
      <c r="BU5" s="80"/>
      <c r="BV5" s="80"/>
      <c r="BW5"/>
      <c r="BX5"/>
      <c r="BY5"/>
      <c r="BZ5"/>
      <c r="CC5"/>
      <c r="CD5"/>
      <c r="CE5"/>
      <c r="CF5"/>
      <c r="CG5"/>
      <c r="CH5"/>
      <c r="CI5"/>
      <c r="CJ5"/>
      <c r="CK5"/>
      <c r="CL5"/>
      <c r="CM5"/>
      <c r="CN5"/>
      <c r="CO5"/>
      <c r="CP5"/>
      <c r="CQ5"/>
      <c r="CR5"/>
      <c r="CS5"/>
      <c r="CT5"/>
      <c r="CU5"/>
      <c r="CV5"/>
      <c r="CW5"/>
      <c r="CX5"/>
      <c r="CY5"/>
      <c r="CZ5"/>
      <c r="DA5" s="80"/>
      <c r="DB5" s="80"/>
      <c r="DC5" s="80"/>
      <c r="DD5"/>
      <c r="DE5"/>
      <c r="DF5"/>
      <c r="DG5"/>
      <c r="DH5"/>
      <c r="DI5"/>
      <c r="DJ5"/>
      <c r="DK5"/>
      <c r="DL5"/>
      <c r="DM5" s="79"/>
      <c r="DN5" s="79"/>
      <c r="DO5" s="79"/>
      <c r="DP5" s="79"/>
      <c r="DQ5" s="79"/>
      <c r="DR5" s="79"/>
      <c r="DS5" s="79"/>
      <c r="DT5" s="79"/>
      <c r="DU5"/>
      <c r="DV5"/>
      <c r="DW5"/>
      <c r="DX5"/>
    </row>
    <row r="6" spans="1:128" ht="50.55" customHeight="1" thickTop="1" thickBot="1" x14ac:dyDescent="0.25">
      <c r="A6" s="705"/>
      <c r="B6" s="703"/>
      <c r="C6" s="610" t="s">
        <v>27</v>
      </c>
      <c r="D6" s="611"/>
      <c r="E6" s="611"/>
      <c r="F6" s="611"/>
      <c r="G6" s="611"/>
      <c r="H6" s="612"/>
      <c r="I6" s="608" t="s">
        <v>7753</v>
      </c>
      <c r="J6" s="609"/>
      <c r="K6" s="609"/>
      <c r="L6" s="733"/>
      <c r="M6" s="734"/>
      <c r="N6" s="728" t="s">
        <v>28</v>
      </c>
      <c r="O6" s="729"/>
      <c r="P6" s="730"/>
      <c r="Q6" s="656">
        <v>65730</v>
      </c>
      <c r="R6" s="657"/>
      <c r="S6" s="661"/>
      <c r="T6" s="690" t="s">
        <v>29</v>
      </c>
      <c r="U6" s="691"/>
      <c r="V6" s="319">
        <v>1900010</v>
      </c>
      <c r="W6" s="752" t="s">
        <v>30</v>
      </c>
      <c r="X6" s="770"/>
      <c r="Y6" s="268">
        <v>0</v>
      </c>
      <c r="Z6" s="678" t="s">
        <v>31</v>
      </c>
      <c r="AA6" s="679"/>
      <c r="AB6" s="783">
        <v>65730</v>
      </c>
      <c r="AC6" s="784"/>
      <c r="AD6" s="784"/>
      <c r="AE6" s="785"/>
      <c r="AF6" s="780" t="s">
        <v>32</v>
      </c>
      <c r="AG6" s="781"/>
      <c r="AH6" s="782"/>
      <c r="AI6" s="777">
        <v>1034280</v>
      </c>
      <c r="AJ6" s="778"/>
      <c r="AK6" s="778"/>
      <c r="AL6" s="779"/>
      <c r="AM6" s="933"/>
      <c r="AN6" s="789"/>
      <c r="AO6" s="922"/>
      <c r="AP6" s="789"/>
      <c r="AQ6" s="913"/>
      <c r="AR6" s="913"/>
      <c r="AS6" s="913"/>
      <c r="AT6"/>
      <c r="AU6" s="12"/>
      <c r="AV6"/>
      <c r="AW6" s="81"/>
      <c r="AX6" s="81"/>
      <c r="AY6" s="81"/>
      <c r="AZ6" s="81"/>
      <c r="BA6" s="81"/>
      <c r="BB6" s="81"/>
      <c r="BC6" s="81"/>
      <c r="BD6" s="81"/>
      <c r="BE6" s="81"/>
      <c r="BF6" s="81"/>
      <c r="BG6" s="81"/>
      <c r="BH6" s="81"/>
      <c r="BI6" s="81"/>
      <c r="BJ6" s="81"/>
      <c r="BK6" s="81"/>
      <c r="BL6" s="81"/>
      <c r="BM6" s="81"/>
      <c r="BN6" s="81"/>
      <c r="BO6" s="81"/>
      <c r="BP6" s="81"/>
      <c r="BQ6" s="81"/>
      <c r="BR6" s="81"/>
      <c r="BS6" s="81"/>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82"/>
      <c r="DN6" s="82"/>
      <c r="DO6" s="82"/>
      <c r="DP6" s="82"/>
      <c r="DQ6" s="82"/>
      <c r="DR6" s="82"/>
      <c r="DS6" s="82"/>
      <c r="DT6" s="82"/>
      <c r="DU6"/>
      <c r="DV6"/>
      <c r="DW6"/>
      <c r="DX6"/>
    </row>
    <row r="7" spans="1:128" ht="60" customHeight="1" thickTop="1" thickBot="1" x14ac:dyDescent="0.25">
      <c r="A7" s="705"/>
      <c r="B7" s="703"/>
      <c r="C7" s="610" t="s">
        <v>33</v>
      </c>
      <c r="D7" s="611"/>
      <c r="E7" s="611"/>
      <c r="F7" s="611"/>
      <c r="G7" s="611"/>
      <c r="H7" s="612"/>
      <c r="I7" s="608" t="s">
        <v>7834</v>
      </c>
      <c r="J7" s="609"/>
      <c r="K7" s="609"/>
      <c r="L7" s="733"/>
      <c r="M7" s="734"/>
      <c r="N7" s="690" t="s">
        <v>34</v>
      </c>
      <c r="O7" s="713"/>
      <c r="P7" s="714"/>
      <c r="Q7" s="656">
        <v>2348</v>
      </c>
      <c r="R7" s="657"/>
      <c r="S7" s="661"/>
      <c r="T7" s="690" t="s">
        <v>35</v>
      </c>
      <c r="U7" s="691"/>
      <c r="V7" s="320">
        <v>64858</v>
      </c>
      <c r="W7" s="696"/>
      <c r="X7" s="696"/>
      <c r="Y7" s="709"/>
      <c r="Z7" s="259"/>
      <c r="AA7" s="260" t="s">
        <v>36</v>
      </c>
      <c r="AB7" s="802">
        <v>2348</v>
      </c>
      <c r="AC7" s="803"/>
      <c r="AD7" s="803"/>
      <c r="AE7" s="804"/>
      <c r="AF7" s="264"/>
      <c r="AG7" s="794" t="s">
        <v>37</v>
      </c>
      <c r="AH7" s="755"/>
      <c r="AI7" s="796">
        <v>104556</v>
      </c>
      <c r="AJ7" s="797"/>
      <c r="AK7" s="797"/>
      <c r="AL7" s="798"/>
      <c r="AM7" s="933"/>
      <c r="AN7" s="789"/>
      <c r="AO7" s="922"/>
      <c r="AP7" s="789"/>
      <c r="AQ7" s="913"/>
      <c r="AR7" s="913"/>
      <c r="AS7" s="913"/>
      <c r="AT7"/>
      <c r="AU7" s="12"/>
      <c r="AV7"/>
      <c r="AW7"/>
      <c r="AX7"/>
      <c r="AY7"/>
      <c r="AZ7"/>
      <c r="BA7"/>
      <c r="BB7"/>
      <c r="BC7"/>
      <c r="BD7"/>
      <c r="BE7"/>
      <c r="BF7"/>
      <c r="BG7"/>
      <c r="BH7"/>
      <c r="BI7"/>
      <c r="BJ7"/>
      <c r="BK7"/>
      <c r="BL7"/>
      <c r="BM7"/>
      <c r="BN7"/>
      <c r="BO7"/>
      <c r="BP7"/>
      <c r="BQ7"/>
      <c r="BR7"/>
      <c r="BS7" s="79"/>
      <c r="BT7" s="79"/>
      <c r="BU7" s="79"/>
      <c r="BV7" s="79"/>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79"/>
      <c r="DN7" s="79"/>
      <c r="DO7" s="79"/>
      <c r="DP7" s="79"/>
      <c r="DQ7" s="79"/>
      <c r="DR7" s="79"/>
      <c r="DS7" s="79"/>
      <c r="DT7" s="79"/>
      <c r="DU7"/>
      <c r="DV7"/>
      <c r="DW7"/>
      <c r="DX7"/>
    </row>
    <row r="8" spans="1:128" ht="60" customHeight="1" thickTop="1" thickBot="1" x14ac:dyDescent="0.25">
      <c r="A8" s="705"/>
      <c r="B8" s="703"/>
      <c r="C8" s="738"/>
      <c r="D8" s="739"/>
      <c r="E8" s="739"/>
      <c r="F8" s="739"/>
      <c r="G8" s="739"/>
      <c r="H8" s="739"/>
      <c r="I8" s="739"/>
      <c r="J8" s="739"/>
      <c r="K8" s="740"/>
      <c r="L8" s="733"/>
      <c r="M8" s="734"/>
      <c r="N8" s="728" t="s">
        <v>38</v>
      </c>
      <c r="O8" s="729"/>
      <c r="P8" s="737"/>
      <c r="Q8" s="751">
        <v>2116600</v>
      </c>
      <c r="R8" s="657"/>
      <c r="S8" s="661"/>
      <c r="T8" s="758" t="s">
        <v>39</v>
      </c>
      <c r="U8" s="759"/>
      <c r="V8" s="272">
        <v>0</v>
      </c>
      <c r="W8" s="697"/>
      <c r="X8" s="697"/>
      <c r="Y8" s="703"/>
      <c r="Z8" s="261"/>
      <c r="AA8" s="318" t="s">
        <v>40</v>
      </c>
      <c r="AB8" s="805">
        <v>0</v>
      </c>
      <c r="AC8" s="806"/>
      <c r="AD8" s="806"/>
      <c r="AE8" s="807"/>
      <c r="AF8" s="265"/>
      <c r="AG8" s="795" t="s">
        <v>41</v>
      </c>
      <c r="AH8" s="693"/>
      <c r="AI8" s="774"/>
      <c r="AJ8" s="775"/>
      <c r="AK8" s="775"/>
      <c r="AL8" s="776"/>
      <c r="AM8" s="934"/>
      <c r="AN8" s="790"/>
      <c r="AO8" s="923"/>
      <c r="AP8" s="790"/>
      <c r="AQ8" s="914"/>
      <c r="AR8" s="914"/>
      <c r="AS8" s="914"/>
      <c r="AT8"/>
      <c r="AV8" s="83"/>
      <c r="AW8" s="83"/>
      <c r="AX8" s="83"/>
      <c r="AY8" s="83"/>
      <c r="AZ8" s="83"/>
      <c r="BA8" s="83"/>
      <c r="BB8" s="83"/>
      <c r="BC8" s="83"/>
      <c r="BD8" s="83"/>
      <c r="BE8" s="83"/>
      <c r="BF8" s="83"/>
      <c r="BG8" s="83"/>
      <c r="BH8" s="83"/>
      <c r="BI8" s="83"/>
      <c r="BJ8" s="83"/>
      <c r="BK8" s="83"/>
      <c r="BL8" s="83"/>
      <c r="BM8" s="83"/>
      <c r="BN8" s="83"/>
      <c r="BO8" s="83"/>
      <c r="BP8" s="83"/>
      <c r="BQ8" s="83"/>
      <c r="BR8" s="83"/>
      <c r="BS8" s="84"/>
      <c r="BT8" s="84"/>
      <c r="BU8" s="85"/>
      <c r="BV8" s="85"/>
      <c r="BW8" s="83"/>
      <c r="BX8" s="83"/>
      <c r="BY8" s="83"/>
      <c r="BZ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4"/>
      <c r="DN8" s="84"/>
      <c r="DO8" s="84"/>
      <c r="DP8" s="84"/>
      <c r="DQ8" s="84"/>
      <c r="DR8" s="84"/>
      <c r="DS8" s="84"/>
      <c r="DT8" s="84"/>
      <c r="DU8"/>
      <c r="DV8"/>
      <c r="DW8"/>
      <c r="DX8"/>
    </row>
    <row r="9" spans="1:128" ht="50.55" customHeight="1" thickBot="1" x14ac:dyDescent="0.25">
      <c r="A9" s="705"/>
      <c r="B9" s="703"/>
      <c r="C9" s="741"/>
      <c r="D9" s="742"/>
      <c r="E9" s="742"/>
      <c r="F9" s="742"/>
      <c r="G9" s="742"/>
      <c r="H9" s="742"/>
      <c r="I9" s="742"/>
      <c r="J9" s="742"/>
      <c r="K9" s="743"/>
      <c r="L9" s="733"/>
      <c r="M9" s="734"/>
      <c r="N9" s="690" t="s">
        <v>42</v>
      </c>
      <c r="O9" s="749"/>
      <c r="P9" s="691"/>
      <c r="Q9" s="656">
        <v>80501</v>
      </c>
      <c r="R9" s="657"/>
      <c r="S9" s="661"/>
      <c r="T9" s="721"/>
      <c r="U9" s="721"/>
      <c r="V9" s="721"/>
      <c r="W9" s="757"/>
      <c r="X9" s="757"/>
      <c r="Y9" s="704"/>
      <c r="Z9" s="678" t="s">
        <v>43</v>
      </c>
      <c r="AA9" s="679"/>
      <c r="AB9" s="783">
        <v>2348</v>
      </c>
      <c r="AC9" s="784"/>
      <c r="AD9" s="784"/>
      <c r="AE9" s="785"/>
      <c r="AF9" s="780" t="s">
        <v>44</v>
      </c>
      <c r="AG9" s="781"/>
      <c r="AH9" s="782"/>
      <c r="AI9" s="777">
        <v>104556</v>
      </c>
      <c r="AJ9" s="778"/>
      <c r="AK9" s="778"/>
      <c r="AL9" s="779"/>
      <c r="AM9" s="198" t="str">
        <f>IF(ISERROR(I5)=TRUE,"error","")</f>
        <v/>
      </c>
      <c r="AN9" s="184" t="str">
        <f>IF(OR(I6="",I7="",Q3="",Q4=""),"error","")</f>
        <v/>
      </c>
      <c r="AO9" s="183" t="str">
        <f>IF(OR(V3="",V4="",V5="",V6="",V7="",V8="",Y3="",Y4="",Y5="",Y6=""),"error","")</f>
        <v/>
      </c>
      <c r="AP9" s="184" t="str">
        <f>IF(OR(AB3="",AB4="",AB5="",AB7="",AB8="",AB10="",AB11="",AB12="",AB15="",AB16="",AB17="",AB20="",AI3="",AI4="",AI7="",AI10=""),"error","")</f>
        <v/>
      </c>
      <c r="AQ9" s="184" t="str">
        <f>IF(OR(AB3&lt;V3,AB6&lt;V4,AB9&lt;V5,AB14&lt;V6,AB19&lt;V7,AB22&lt;V8,AI3&lt;Y3,AI6&lt;Y4,AI9&lt;Y5,AI10&lt;Y6),"error","")</f>
        <v/>
      </c>
      <c r="AR9" s="184" t="str">
        <f>IF(OR(V3&gt;Q5,V4&gt;Q6,V5&gt;Q7,V6&gt;Q8,V7&gt;Q9,V8&gt;Q10,Y3&gt;Q11,Y4&gt;Q12,Y5&gt;Q13,Y6&gt;Q14),"error","")</f>
        <v/>
      </c>
      <c r="AS9" s="184"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55" customHeight="1" thickBot="1" x14ac:dyDescent="0.25">
      <c r="A10" s="705"/>
      <c r="B10" s="703"/>
      <c r="C10" s="741"/>
      <c r="D10" s="742"/>
      <c r="E10" s="742"/>
      <c r="F10" s="742"/>
      <c r="G10" s="742"/>
      <c r="H10" s="742"/>
      <c r="I10" s="742"/>
      <c r="J10" s="742"/>
      <c r="K10" s="743"/>
      <c r="L10" s="735"/>
      <c r="M10" s="736"/>
      <c r="N10" s="678" t="s">
        <v>45</v>
      </c>
      <c r="O10" s="750"/>
      <c r="P10" s="679"/>
      <c r="Q10" s="747">
        <v>0</v>
      </c>
      <c r="R10" s="748"/>
      <c r="S10" s="661"/>
      <c r="T10" s="623" t="s">
        <v>46</v>
      </c>
      <c r="U10" s="695"/>
      <c r="V10" s="273">
        <v>0</v>
      </c>
      <c r="W10" s="754" t="s">
        <v>7738</v>
      </c>
      <c r="X10" s="755"/>
      <c r="Y10" s="269">
        <v>429040</v>
      </c>
      <c r="Z10" s="259"/>
      <c r="AA10" s="260" t="s">
        <v>47</v>
      </c>
      <c r="AB10" s="858">
        <v>1455640</v>
      </c>
      <c r="AC10" s="859"/>
      <c r="AD10" s="859"/>
      <c r="AE10" s="860"/>
      <c r="AF10" s="686" t="s">
        <v>48</v>
      </c>
      <c r="AG10" s="687"/>
      <c r="AH10" s="688"/>
      <c r="AI10" s="915">
        <v>0</v>
      </c>
      <c r="AJ10" s="916"/>
      <c r="AK10" s="916"/>
      <c r="AL10" s="917"/>
      <c r="AM10" s="86"/>
      <c r="AN10" s="86"/>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55" customHeight="1" thickBot="1" x14ac:dyDescent="0.25">
      <c r="A11" s="705"/>
      <c r="B11" s="703"/>
      <c r="C11" s="741"/>
      <c r="D11" s="742"/>
      <c r="E11" s="742"/>
      <c r="F11" s="742"/>
      <c r="G11" s="742"/>
      <c r="H11" s="742"/>
      <c r="I11" s="742"/>
      <c r="J11" s="742"/>
      <c r="K11" s="743"/>
      <c r="L11" s="666" t="s">
        <v>49</v>
      </c>
      <c r="M11" s="667"/>
      <c r="N11" s="754" t="s">
        <v>50</v>
      </c>
      <c r="O11" s="760"/>
      <c r="P11" s="761"/>
      <c r="Q11" s="762">
        <v>751434</v>
      </c>
      <c r="R11" s="763"/>
      <c r="S11" s="661"/>
      <c r="T11" s="690" t="s">
        <v>51</v>
      </c>
      <c r="U11" s="691"/>
      <c r="V11" s="320">
        <v>0</v>
      </c>
      <c r="W11" s="692" t="s">
        <v>52</v>
      </c>
      <c r="X11" s="693"/>
      <c r="Y11" s="317">
        <v>939000</v>
      </c>
      <c r="Z11" s="261"/>
      <c r="AA11" s="318" t="s">
        <v>53</v>
      </c>
      <c r="AB11" s="861">
        <v>444370</v>
      </c>
      <c r="AC11" s="924"/>
      <c r="AD11" s="924"/>
      <c r="AE11" s="925"/>
      <c r="AF11" s="683" t="s">
        <v>54</v>
      </c>
      <c r="AG11" s="684"/>
      <c r="AH11" s="685"/>
      <c r="AI11" s="918">
        <v>1567876</v>
      </c>
      <c r="AJ11" s="919"/>
      <c r="AK11" s="919"/>
      <c r="AL11" s="920"/>
      <c r="AM11" s="199" t="s">
        <v>55</v>
      </c>
      <c r="AN11" s="277">
        <f>COUNTIF(I73:I472,"&lt;&gt;"&amp;"")-3+IF(I73&lt;&gt;"",1,0)+IF(I74&lt;&gt;"",1,0)+IF(I79&lt;&gt;"",1,0)</f>
        <v>17</v>
      </c>
      <c r="AO11" s="87" t="s">
        <v>56</v>
      </c>
      <c r="AP11" s="54">
        <f>COUNTIF(AD73:AD471,"○")</f>
        <v>0</v>
      </c>
      <c r="AQ11" s="187" t="s">
        <v>57</v>
      </c>
      <c r="AR11" s="275">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55" customHeight="1" thickBot="1" x14ac:dyDescent="0.25">
      <c r="A12" s="705"/>
      <c r="B12" s="703"/>
      <c r="C12" s="741"/>
      <c r="D12" s="742"/>
      <c r="E12" s="742"/>
      <c r="F12" s="742"/>
      <c r="G12" s="742"/>
      <c r="H12" s="742"/>
      <c r="I12" s="742"/>
      <c r="J12" s="742"/>
      <c r="K12" s="743"/>
      <c r="L12" s="668"/>
      <c r="M12" s="669"/>
      <c r="N12" s="764" t="s">
        <v>58</v>
      </c>
      <c r="O12" s="765"/>
      <c r="P12" s="766"/>
      <c r="Q12" s="767">
        <v>939000</v>
      </c>
      <c r="R12" s="768"/>
      <c r="S12" s="661"/>
      <c r="T12" s="690" t="s">
        <v>59</v>
      </c>
      <c r="U12" s="691"/>
      <c r="V12" s="320">
        <v>0</v>
      </c>
      <c r="W12" s="692" t="s">
        <v>60</v>
      </c>
      <c r="X12" s="693"/>
      <c r="Y12" s="317">
        <v>77710</v>
      </c>
      <c r="Z12" s="261"/>
      <c r="AA12" s="318" t="s">
        <v>61</v>
      </c>
      <c r="AB12" s="861">
        <v>216590</v>
      </c>
      <c r="AC12" s="924"/>
      <c r="AD12" s="924"/>
      <c r="AE12" s="925"/>
      <c r="AF12" s="708"/>
      <c r="AG12" s="696"/>
      <c r="AH12" s="696"/>
      <c r="AI12" s="696"/>
      <c r="AJ12" s="696"/>
      <c r="AK12" s="696"/>
      <c r="AL12" s="709"/>
      <c r="AM12" s="190" t="s">
        <v>62</v>
      </c>
      <c r="AN12" s="278">
        <f>IFERROR(IF(SUM(分岐管理シート!F81:F472)&gt;0,MATCH("",I80:I472,-1)+7,IF(分岐管理シート!F79&gt;0,7,IF(分岐管理シート!F78&gt;0,6,IF(分岐管理シート!F77&gt;0,5,IF(分岐管理シート!F76&gt;0,4,IF(分岐管理シート!F75&gt;0,3,IF(分岐管理シート!F74&gt;0,2,IF(分岐管理シート!F73&gt;0,1,0)))))))),0)</f>
        <v>24</v>
      </c>
      <c r="AO12" s="88"/>
      <c r="AP12" s="54"/>
      <c r="AQ12" s="188" t="s">
        <v>63</v>
      </c>
      <c r="AR12" s="276">
        <f>Q73+Q76</f>
        <v>65730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55" customHeight="1" thickBot="1" x14ac:dyDescent="0.25">
      <c r="A13" s="705"/>
      <c r="B13" s="703"/>
      <c r="C13" s="741"/>
      <c r="D13" s="742"/>
      <c r="E13" s="742"/>
      <c r="F13" s="742"/>
      <c r="G13" s="742"/>
      <c r="H13" s="742"/>
      <c r="I13" s="742"/>
      <c r="J13" s="742"/>
      <c r="K13" s="743"/>
      <c r="L13" s="668"/>
      <c r="M13" s="669"/>
      <c r="N13" s="692" t="s">
        <v>64</v>
      </c>
      <c r="O13" s="769"/>
      <c r="P13" s="693"/>
      <c r="Q13" s="767">
        <v>77710</v>
      </c>
      <c r="R13" s="768"/>
      <c r="S13" s="661"/>
      <c r="T13" s="690" t="s">
        <v>65</v>
      </c>
      <c r="U13" s="691"/>
      <c r="V13" s="320">
        <v>216590</v>
      </c>
      <c r="W13" s="752" t="s">
        <v>66</v>
      </c>
      <c r="X13" s="753"/>
      <c r="Y13" s="268">
        <v>0</v>
      </c>
      <c r="Z13" s="261"/>
      <c r="AA13" s="318" t="s">
        <v>67</v>
      </c>
      <c r="AB13" s="850"/>
      <c r="AC13" s="851"/>
      <c r="AD13" s="851"/>
      <c r="AE13" s="852"/>
      <c r="AF13" s="705"/>
      <c r="AG13" s="697"/>
      <c r="AH13" s="697"/>
      <c r="AI13" s="697"/>
      <c r="AJ13" s="697"/>
      <c r="AK13" s="697"/>
      <c r="AL13" s="703"/>
      <c r="AM13" s="191" t="s">
        <v>68</v>
      </c>
      <c r="AN13" s="279">
        <f>SUM(変更カウント!AM73:AM472)</f>
        <v>16</v>
      </c>
      <c r="AQ13" s="189" t="s">
        <v>69</v>
      </c>
      <c r="AR13" s="275">
        <f>S74+S77</f>
        <v>2116600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55" customHeight="1" thickBot="1" x14ac:dyDescent="0.25">
      <c r="A14" s="705"/>
      <c r="B14" s="703"/>
      <c r="C14" s="741"/>
      <c r="D14" s="742"/>
      <c r="E14" s="742"/>
      <c r="F14" s="742"/>
      <c r="G14" s="742"/>
      <c r="H14" s="742"/>
      <c r="I14" s="742"/>
      <c r="J14" s="742"/>
      <c r="K14" s="743"/>
      <c r="L14" s="670"/>
      <c r="M14" s="671"/>
      <c r="N14" s="752" t="s">
        <v>70</v>
      </c>
      <c r="O14" s="770"/>
      <c r="P14" s="753"/>
      <c r="Q14" s="771">
        <v>0</v>
      </c>
      <c r="R14" s="772"/>
      <c r="S14" s="661"/>
      <c r="T14" s="690" t="s">
        <v>71</v>
      </c>
      <c r="U14" s="691"/>
      <c r="V14" s="320">
        <v>15643</v>
      </c>
      <c r="W14" s="696"/>
      <c r="X14" s="696"/>
      <c r="Y14" s="709"/>
      <c r="Z14" s="678" t="s">
        <v>72</v>
      </c>
      <c r="AA14" s="679"/>
      <c r="AB14" s="864">
        <v>2116600</v>
      </c>
      <c r="AC14" s="865"/>
      <c r="AD14" s="865"/>
      <c r="AE14" s="866"/>
      <c r="AF14" s="706"/>
      <c r="AG14" s="757"/>
      <c r="AH14" s="757"/>
      <c r="AI14" s="757"/>
      <c r="AJ14" s="757"/>
      <c r="AK14" s="757"/>
      <c r="AL14" s="704"/>
      <c r="AM14" s="192" t="s">
        <v>73</v>
      </c>
      <c r="AN14" s="280">
        <f>SUM(変更カウント!AO73:AO472)</f>
        <v>16</v>
      </c>
      <c r="AQ14" s="231" t="s">
        <v>74</v>
      </c>
      <c r="AR14" s="275">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55" customHeight="1" thickBot="1" x14ac:dyDescent="0.25">
      <c r="A15" s="705"/>
      <c r="B15" s="703"/>
      <c r="C15" s="741"/>
      <c r="D15" s="742"/>
      <c r="E15" s="742"/>
      <c r="F15" s="742"/>
      <c r="G15" s="742"/>
      <c r="H15" s="742"/>
      <c r="I15" s="742"/>
      <c r="J15" s="742"/>
      <c r="K15" s="743"/>
      <c r="L15" s="672"/>
      <c r="M15" s="673"/>
      <c r="N15" s="673"/>
      <c r="O15" s="673"/>
      <c r="P15" s="673"/>
      <c r="Q15" s="673"/>
      <c r="R15" s="673"/>
      <c r="S15" s="661"/>
      <c r="T15" s="758" t="s">
        <v>75</v>
      </c>
      <c r="U15" s="759"/>
      <c r="V15" s="272">
        <v>0</v>
      </c>
      <c r="W15" s="756"/>
      <c r="X15" s="756"/>
      <c r="Y15" s="703"/>
      <c r="Z15" s="259"/>
      <c r="AA15" s="260" t="s">
        <v>76</v>
      </c>
      <c r="AB15" s="858">
        <v>52869</v>
      </c>
      <c r="AC15" s="859"/>
      <c r="AD15" s="859"/>
      <c r="AE15" s="860"/>
      <c r="AF15" s="847" t="s">
        <v>77</v>
      </c>
      <c r="AG15" s="634" t="s">
        <v>7740</v>
      </c>
      <c r="AH15" s="635"/>
      <c r="AI15" s="867">
        <v>0</v>
      </c>
      <c r="AJ15" s="868"/>
      <c r="AK15" s="868"/>
      <c r="AL15" s="869"/>
      <c r="AM15" s="192" t="s">
        <v>78</v>
      </c>
      <c r="AN15" s="280">
        <f>SUM(変更カウント!AP73:AP84)</f>
        <v>2</v>
      </c>
      <c r="AQ15" s="189" t="s">
        <v>79</v>
      </c>
      <c r="AR15" s="275">
        <f>W79+W81</f>
        <v>939000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55" customHeight="1" thickBot="1" x14ac:dyDescent="0.25">
      <c r="A16" s="705"/>
      <c r="B16" s="703"/>
      <c r="C16" s="741"/>
      <c r="D16" s="742"/>
      <c r="E16" s="742"/>
      <c r="F16" s="742"/>
      <c r="G16" s="742"/>
      <c r="H16" s="742"/>
      <c r="I16" s="742"/>
      <c r="J16" s="742"/>
      <c r="K16" s="743"/>
      <c r="L16" s="674"/>
      <c r="M16" s="675"/>
      <c r="N16" s="675"/>
      <c r="O16" s="675"/>
      <c r="P16" s="675"/>
      <c r="Q16" s="675"/>
      <c r="R16" s="675"/>
      <c r="S16" s="661"/>
      <c r="T16" s="721"/>
      <c r="U16" s="721"/>
      <c r="V16" s="721"/>
      <c r="W16" s="757"/>
      <c r="X16" s="757"/>
      <c r="Y16" s="704"/>
      <c r="Z16" s="261"/>
      <c r="AA16" s="354" t="s">
        <v>80</v>
      </c>
      <c r="AB16" s="861">
        <v>11989</v>
      </c>
      <c r="AC16" s="862"/>
      <c r="AD16" s="862"/>
      <c r="AE16" s="863"/>
      <c r="AF16" s="848"/>
      <c r="AG16" s="636" t="s">
        <v>81</v>
      </c>
      <c r="AH16" s="637"/>
      <c r="AI16" s="663">
        <v>95280</v>
      </c>
      <c r="AJ16" s="870"/>
      <c r="AK16" s="870"/>
      <c r="AL16" s="871"/>
      <c r="AP16" s="12"/>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55" customHeight="1" x14ac:dyDescent="0.2">
      <c r="A17" s="705"/>
      <c r="B17" s="703"/>
      <c r="C17" s="741"/>
      <c r="D17" s="742"/>
      <c r="E17" s="742"/>
      <c r="F17" s="742"/>
      <c r="G17" s="742"/>
      <c r="H17" s="742"/>
      <c r="I17" s="742"/>
      <c r="J17" s="742"/>
      <c r="K17" s="743"/>
      <c r="L17" s="674"/>
      <c r="M17" s="675"/>
      <c r="N17" s="675"/>
      <c r="O17" s="675"/>
      <c r="P17" s="675"/>
      <c r="Q17" s="675"/>
      <c r="R17" s="675"/>
      <c r="S17" s="661"/>
      <c r="T17" s="694" t="s">
        <v>82</v>
      </c>
      <c r="U17" s="695"/>
      <c r="V17" s="273">
        <v>0</v>
      </c>
      <c r="W17" s="754" t="s">
        <v>83</v>
      </c>
      <c r="X17" s="755"/>
      <c r="Y17" s="269">
        <v>429040</v>
      </c>
      <c r="Z17" s="261"/>
      <c r="AA17" s="354" t="s">
        <v>84</v>
      </c>
      <c r="AB17" s="861">
        <v>15643</v>
      </c>
      <c r="AC17" s="862"/>
      <c r="AD17" s="862"/>
      <c r="AE17" s="863"/>
      <c r="AF17" s="848"/>
      <c r="AG17" s="636" t="s">
        <v>85</v>
      </c>
      <c r="AH17" s="689"/>
      <c r="AI17" s="663">
        <v>26846</v>
      </c>
      <c r="AJ17" s="664"/>
      <c r="AK17" s="664"/>
      <c r="AL17" s="665"/>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55" customHeight="1" thickBot="1" x14ac:dyDescent="0.25">
      <c r="A18" s="705"/>
      <c r="B18" s="703"/>
      <c r="C18" s="741"/>
      <c r="D18" s="742"/>
      <c r="E18" s="742"/>
      <c r="F18" s="742"/>
      <c r="G18" s="742"/>
      <c r="H18" s="742"/>
      <c r="I18" s="742"/>
      <c r="J18" s="742"/>
      <c r="K18" s="743"/>
      <c r="L18" s="674"/>
      <c r="M18" s="675"/>
      <c r="N18" s="675"/>
      <c r="O18" s="675"/>
      <c r="P18" s="675"/>
      <c r="Q18" s="675"/>
      <c r="R18" s="675"/>
      <c r="S18" s="661"/>
      <c r="T18" s="690" t="s">
        <v>86</v>
      </c>
      <c r="U18" s="691"/>
      <c r="V18" s="320">
        <v>65730</v>
      </c>
      <c r="W18" s="692" t="s">
        <v>87</v>
      </c>
      <c r="X18" s="693"/>
      <c r="Y18" s="317">
        <v>939000</v>
      </c>
      <c r="Z18" s="261"/>
      <c r="AA18" s="354" t="s">
        <v>88</v>
      </c>
      <c r="AB18" s="850"/>
      <c r="AC18" s="851"/>
      <c r="AD18" s="851"/>
      <c r="AE18" s="852"/>
      <c r="AF18" s="849"/>
      <c r="AG18" s="842" t="s">
        <v>89</v>
      </c>
      <c r="AH18" s="843"/>
      <c r="AI18" s="844">
        <v>0</v>
      </c>
      <c r="AJ18" s="845"/>
      <c r="AK18" s="845"/>
      <c r="AL18" s="846"/>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55" customHeight="1" thickBot="1" x14ac:dyDescent="0.3">
      <c r="A19" s="705"/>
      <c r="B19" s="703"/>
      <c r="C19" s="741"/>
      <c r="D19" s="742"/>
      <c r="E19" s="742"/>
      <c r="F19" s="742"/>
      <c r="G19" s="742"/>
      <c r="H19" s="742"/>
      <c r="I19" s="742"/>
      <c r="J19" s="742"/>
      <c r="K19" s="743"/>
      <c r="L19" s="674"/>
      <c r="M19" s="675"/>
      <c r="N19" s="675"/>
      <c r="O19" s="675"/>
      <c r="P19" s="675"/>
      <c r="Q19" s="675"/>
      <c r="R19" s="675"/>
      <c r="S19" s="661"/>
      <c r="T19" s="690" t="s">
        <v>90</v>
      </c>
      <c r="U19" s="691"/>
      <c r="V19" s="320">
        <v>2348</v>
      </c>
      <c r="W19" s="692" t="s">
        <v>91</v>
      </c>
      <c r="X19" s="693"/>
      <c r="Y19" s="317">
        <v>77710</v>
      </c>
      <c r="Z19" s="678" t="s">
        <v>92</v>
      </c>
      <c r="AA19" s="679"/>
      <c r="AB19" s="864">
        <v>80501</v>
      </c>
      <c r="AC19" s="865"/>
      <c r="AD19" s="865"/>
      <c r="AE19" s="866"/>
      <c r="AF19" s="355"/>
      <c r="AG19" s="875" t="s">
        <v>7739</v>
      </c>
      <c r="AH19" s="875"/>
      <c r="AI19" s="876"/>
      <c r="AJ19" s="876"/>
      <c r="AK19" s="876"/>
      <c r="AL19" s="877"/>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55" customHeight="1" thickBot="1" x14ac:dyDescent="0.25">
      <c r="A20" s="705"/>
      <c r="B20" s="703"/>
      <c r="C20" s="741"/>
      <c r="D20" s="742"/>
      <c r="E20" s="742"/>
      <c r="F20" s="742"/>
      <c r="G20" s="742"/>
      <c r="H20" s="742"/>
      <c r="I20" s="742"/>
      <c r="J20" s="742"/>
      <c r="K20" s="743"/>
      <c r="L20" s="674"/>
      <c r="M20" s="675"/>
      <c r="N20" s="675"/>
      <c r="O20" s="675"/>
      <c r="P20" s="675"/>
      <c r="Q20" s="675"/>
      <c r="R20" s="675"/>
      <c r="S20" s="661"/>
      <c r="T20" s="690" t="s">
        <v>93</v>
      </c>
      <c r="U20" s="691"/>
      <c r="V20" s="320">
        <v>2116600</v>
      </c>
      <c r="W20" s="856" t="s">
        <v>94</v>
      </c>
      <c r="X20" s="857"/>
      <c r="Y20" s="268">
        <v>0</v>
      </c>
      <c r="Z20" s="262"/>
      <c r="AA20" s="260" t="s">
        <v>95</v>
      </c>
      <c r="AB20" s="858">
        <v>0</v>
      </c>
      <c r="AC20" s="859"/>
      <c r="AD20" s="859"/>
      <c r="AE20" s="860"/>
      <c r="AF20" s="907" t="s">
        <v>7734</v>
      </c>
      <c r="AG20" s="902" t="s">
        <v>7736</v>
      </c>
      <c r="AH20" s="903"/>
      <c r="AI20" s="904">
        <v>429040</v>
      </c>
      <c r="AJ20" s="905"/>
      <c r="AK20" s="905"/>
      <c r="AL20" s="906"/>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55" customHeight="1" thickBot="1" x14ac:dyDescent="0.25">
      <c r="A21" s="705"/>
      <c r="B21" s="703"/>
      <c r="C21" s="741"/>
      <c r="D21" s="742"/>
      <c r="E21" s="742"/>
      <c r="F21" s="742"/>
      <c r="G21" s="742"/>
      <c r="H21" s="742"/>
      <c r="I21" s="742"/>
      <c r="J21" s="742"/>
      <c r="K21" s="743"/>
      <c r="L21" s="674"/>
      <c r="M21" s="675"/>
      <c r="N21" s="675"/>
      <c r="O21" s="675"/>
      <c r="P21" s="675"/>
      <c r="Q21" s="675"/>
      <c r="R21" s="675"/>
      <c r="S21" s="661"/>
      <c r="T21" s="690" t="s">
        <v>96</v>
      </c>
      <c r="U21" s="691"/>
      <c r="V21" s="320">
        <v>80501</v>
      </c>
      <c r="W21" s="752" t="s">
        <v>97</v>
      </c>
      <c r="X21" s="753"/>
      <c r="Y21" s="270">
        <v>1445750</v>
      </c>
      <c r="Z21" s="263"/>
      <c r="AA21" s="354" t="s">
        <v>98</v>
      </c>
      <c r="AB21" s="926"/>
      <c r="AC21" s="927"/>
      <c r="AD21" s="927"/>
      <c r="AE21" s="928"/>
      <c r="AF21" s="908"/>
      <c r="AG21" s="872" t="s">
        <v>7735</v>
      </c>
      <c r="AH21" s="873"/>
      <c r="AI21" s="853">
        <v>0</v>
      </c>
      <c r="AJ21" s="854"/>
      <c r="AK21" s="854"/>
      <c r="AL21" s="855"/>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55" customHeight="1" thickBot="1" x14ac:dyDescent="0.25">
      <c r="A22" s="705"/>
      <c r="B22" s="703"/>
      <c r="C22" s="741"/>
      <c r="D22" s="742"/>
      <c r="E22" s="742"/>
      <c r="F22" s="742"/>
      <c r="G22" s="742"/>
      <c r="H22" s="742"/>
      <c r="I22" s="742"/>
      <c r="J22" s="742"/>
      <c r="K22" s="743"/>
      <c r="L22" s="674"/>
      <c r="M22" s="675"/>
      <c r="N22" s="675"/>
      <c r="O22" s="675"/>
      <c r="P22" s="675"/>
      <c r="Q22" s="675"/>
      <c r="R22" s="675"/>
      <c r="S22" s="661"/>
      <c r="T22" s="758" t="s">
        <v>99</v>
      </c>
      <c r="U22" s="759"/>
      <c r="V22" s="272">
        <v>0</v>
      </c>
      <c r="W22" s="696"/>
      <c r="X22" s="696"/>
      <c r="Y22" s="696"/>
      <c r="Z22" s="678" t="s">
        <v>100</v>
      </c>
      <c r="AA22" s="679"/>
      <c r="AB22" s="864">
        <v>0</v>
      </c>
      <c r="AC22" s="865"/>
      <c r="AD22" s="865"/>
      <c r="AE22" s="866"/>
      <c r="AF22" s="909"/>
      <c r="AG22" s="735" t="s">
        <v>7737</v>
      </c>
      <c r="AH22" s="874"/>
      <c r="AI22" s="929">
        <v>0</v>
      </c>
      <c r="AJ22" s="930"/>
      <c r="AK22" s="930"/>
      <c r="AL22" s="931"/>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55" customHeight="1" thickBot="1" x14ac:dyDescent="0.25">
      <c r="A23" s="705"/>
      <c r="B23" s="703"/>
      <c r="C23" s="741"/>
      <c r="D23" s="742"/>
      <c r="E23" s="742"/>
      <c r="F23" s="742"/>
      <c r="G23" s="742"/>
      <c r="H23" s="742"/>
      <c r="I23" s="742"/>
      <c r="J23" s="742"/>
      <c r="K23" s="743"/>
      <c r="L23" s="674"/>
      <c r="M23" s="675"/>
      <c r="N23" s="675"/>
      <c r="O23" s="675"/>
      <c r="P23" s="675"/>
      <c r="Q23" s="675"/>
      <c r="R23" s="675"/>
      <c r="S23" s="661"/>
      <c r="T23" s="841" t="s">
        <v>101</v>
      </c>
      <c r="U23" s="787"/>
      <c r="V23" s="274">
        <v>2265179</v>
      </c>
      <c r="W23" s="697"/>
      <c r="X23" s="697"/>
      <c r="Y23" s="697"/>
      <c r="Z23" s="841" t="s">
        <v>102</v>
      </c>
      <c r="AA23" s="787"/>
      <c r="AB23" s="881">
        <v>2265179</v>
      </c>
      <c r="AC23" s="882"/>
      <c r="AD23" s="882"/>
      <c r="AE23" s="882"/>
      <c r="AF23" s="672"/>
      <c r="AG23" s="673"/>
      <c r="AH23" s="673"/>
      <c r="AI23" s="673"/>
      <c r="AJ23" s="673"/>
      <c r="AK23" s="673"/>
      <c r="AL23" s="910"/>
      <c r="AM23" s="78"/>
      <c r="AN23" s="78"/>
      <c r="AO23" s="78"/>
      <c r="AP23" s="78"/>
      <c r="AQ23" s="78"/>
      <c r="AR23" s="78"/>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55" customHeight="1" thickBot="1" x14ac:dyDescent="0.25">
      <c r="A24" s="705"/>
      <c r="B24" s="703"/>
      <c r="C24" s="741"/>
      <c r="D24" s="742"/>
      <c r="E24" s="742"/>
      <c r="F24" s="742"/>
      <c r="G24" s="742"/>
      <c r="H24" s="742"/>
      <c r="I24" s="742"/>
      <c r="J24" s="742"/>
      <c r="K24" s="743"/>
      <c r="L24" s="674"/>
      <c r="M24" s="675"/>
      <c r="N24" s="675"/>
      <c r="O24" s="675"/>
      <c r="P24" s="675"/>
      <c r="Q24" s="675"/>
      <c r="R24" s="675"/>
      <c r="S24" s="661"/>
      <c r="T24" s="673"/>
      <c r="U24" s="673"/>
      <c r="V24" s="673"/>
      <c r="W24" s="697"/>
      <c r="X24" s="697"/>
      <c r="Y24" s="697"/>
      <c r="Z24" s="673"/>
      <c r="AA24" s="673"/>
      <c r="AB24" s="673"/>
      <c r="AC24" s="673"/>
      <c r="AD24" s="673"/>
      <c r="AE24" s="673"/>
      <c r="AF24" s="676"/>
      <c r="AG24" s="677"/>
      <c r="AH24" s="677"/>
      <c r="AI24" s="677"/>
      <c r="AJ24" s="677"/>
      <c r="AK24" s="677"/>
      <c r="AL24" s="911"/>
      <c r="AM24" s="78"/>
      <c r="AN24" s="78"/>
      <c r="AO24" s="78"/>
      <c r="AP24" s="78"/>
      <c r="AQ24" s="78"/>
      <c r="AR24" s="78"/>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55" hidden="1" customHeight="1" thickBot="1" x14ac:dyDescent="0.25">
      <c r="A25" s="705"/>
      <c r="B25" s="703"/>
      <c r="C25" s="741"/>
      <c r="D25" s="742"/>
      <c r="E25" s="742"/>
      <c r="F25" s="742"/>
      <c r="G25" s="742"/>
      <c r="H25" s="742"/>
      <c r="I25" s="742"/>
      <c r="J25" s="742"/>
      <c r="K25" s="743"/>
      <c r="L25" s="674"/>
      <c r="M25" s="675"/>
      <c r="N25" s="675"/>
      <c r="O25" s="675"/>
      <c r="P25" s="675"/>
      <c r="Q25" s="675"/>
      <c r="R25" s="675"/>
      <c r="S25" s="661"/>
      <c r="T25" s="675"/>
      <c r="U25" s="675"/>
      <c r="V25" s="675"/>
      <c r="W25"/>
      <c r="X25"/>
      <c r="Y25"/>
      <c r="Z25"/>
      <c r="AA25"/>
      <c r="AB25"/>
      <c r="AC25"/>
      <c r="AD25"/>
      <c r="AE25"/>
      <c r="AF25"/>
      <c r="AG25"/>
      <c r="AH25"/>
      <c r="AI25"/>
      <c r="AJ25"/>
      <c r="AK25"/>
      <c r="AL25"/>
      <c r="AM25" s="78"/>
      <c r="AN25" s="78"/>
      <c r="AO25" s="78"/>
      <c r="AP25" s="78"/>
      <c r="AQ25" s="78"/>
      <c r="AR25" s="78"/>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55" hidden="1" customHeight="1" thickBot="1" x14ac:dyDescent="0.25">
      <c r="A26" s="705"/>
      <c r="B26" s="703"/>
      <c r="C26" s="741"/>
      <c r="D26" s="742"/>
      <c r="E26" s="742"/>
      <c r="F26" s="742"/>
      <c r="G26" s="742"/>
      <c r="H26" s="742"/>
      <c r="I26" s="742"/>
      <c r="J26" s="742"/>
      <c r="K26" s="743"/>
      <c r="L26" s="674"/>
      <c r="M26" s="675"/>
      <c r="N26" s="675"/>
      <c r="O26" s="675"/>
      <c r="P26" s="675"/>
      <c r="Q26" s="675"/>
      <c r="R26" s="675"/>
      <c r="S26" s="661"/>
      <c r="T26" s="675"/>
      <c r="U26" s="675"/>
      <c r="V26" s="675"/>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55" hidden="1" customHeight="1" thickBot="1" x14ac:dyDescent="0.25">
      <c r="A27" s="705"/>
      <c r="B27" s="703"/>
      <c r="C27" s="741"/>
      <c r="D27" s="742"/>
      <c r="E27" s="742"/>
      <c r="F27" s="742"/>
      <c r="G27" s="742"/>
      <c r="H27" s="742"/>
      <c r="I27" s="742"/>
      <c r="J27" s="742"/>
      <c r="K27" s="743"/>
      <c r="L27" s="674"/>
      <c r="M27" s="675"/>
      <c r="N27" s="675"/>
      <c r="O27" s="675"/>
      <c r="P27" s="675"/>
      <c r="Q27" s="675"/>
      <c r="R27" s="675"/>
      <c r="S27" s="661"/>
      <c r="T27" s="675"/>
      <c r="U27" s="675"/>
      <c r="V27" s="675"/>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55" hidden="1" customHeight="1" thickBot="1" x14ac:dyDescent="0.25">
      <c r="A28" s="705"/>
      <c r="B28" s="703"/>
      <c r="C28" s="741"/>
      <c r="D28" s="742"/>
      <c r="E28" s="742"/>
      <c r="F28" s="742"/>
      <c r="G28" s="742"/>
      <c r="H28" s="742"/>
      <c r="I28" s="742"/>
      <c r="J28" s="742"/>
      <c r="K28" s="743"/>
      <c r="L28" s="674"/>
      <c r="M28" s="675"/>
      <c r="N28" s="675"/>
      <c r="O28" s="675"/>
      <c r="P28" s="675"/>
      <c r="Q28" s="675"/>
      <c r="R28" s="675"/>
      <c r="S28" s="661"/>
      <c r="T28" s="675"/>
      <c r="U28" s="675"/>
      <c r="V28" s="675"/>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55" hidden="1" customHeight="1" thickBot="1" x14ac:dyDescent="0.25">
      <c r="A29" s="705"/>
      <c r="B29" s="703"/>
      <c r="C29" s="741"/>
      <c r="D29" s="742"/>
      <c r="E29" s="742"/>
      <c r="F29" s="742"/>
      <c r="G29" s="742"/>
      <c r="H29" s="742"/>
      <c r="I29" s="742"/>
      <c r="J29" s="742"/>
      <c r="K29" s="743"/>
      <c r="L29" s="674"/>
      <c r="M29" s="675"/>
      <c r="N29" s="675"/>
      <c r="O29" s="675"/>
      <c r="P29" s="675"/>
      <c r="Q29" s="675"/>
      <c r="R29" s="675"/>
      <c r="S29" s="661"/>
      <c r="T29" s="675"/>
      <c r="U29" s="675"/>
      <c r="V29" s="675"/>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55" hidden="1" customHeight="1" thickBot="1" x14ac:dyDescent="0.25">
      <c r="A30" s="705"/>
      <c r="B30" s="703"/>
      <c r="C30" s="741"/>
      <c r="D30" s="742"/>
      <c r="E30" s="742"/>
      <c r="F30" s="742"/>
      <c r="G30" s="742"/>
      <c r="H30" s="742"/>
      <c r="I30" s="742"/>
      <c r="J30" s="742"/>
      <c r="K30" s="743"/>
      <c r="L30" s="674"/>
      <c r="M30" s="675"/>
      <c r="N30" s="675"/>
      <c r="O30" s="675"/>
      <c r="P30" s="675"/>
      <c r="Q30" s="675"/>
      <c r="R30" s="675"/>
      <c r="S30" s="661"/>
      <c r="T30" s="675"/>
      <c r="U30" s="675"/>
      <c r="V30" s="675"/>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55" hidden="1" customHeight="1" thickBot="1" x14ac:dyDescent="0.25">
      <c r="A31" s="705"/>
      <c r="B31" s="703"/>
      <c r="C31" s="741"/>
      <c r="D31" s="742"/>
      <c r="E31" s="742"/>
      <c r="F31" s="742"/>
      <c r="G31" s="742"/>
      <c r="H31" s="742"/>
      <c r="I31" s="742"/>
      <c r="J31" s="742"/>
      <c r="K31" s="743"/>
      <c r="L31" s="674"/>
      <c r="M31" s="675"/>
      <c r="N31" s="675"/>
      <c r="O31" s="675"/>
      <c r="P31" s="675"/>
      <c r="Q31" s="675"/>
      <c r="R31" s="675"/>
      <c r="S31" s="661"/>
      <c r="T31" s="675"/>
      <c r="U31" s="675"/>
      <c r="V31" s="675"/>
      <c r="W31"/>
      <c r="X31"/>
      <c r="Y31"/>
      <c r="Z31"/>
      <c r="AA31"/>
      <c r="AB31"/>
      <c r="AC31"/>
      <c r="AD31"/>
      <c r="AE31"/>
      <c r="AF31"/>
      <c r="AG31"/>
      <c r="AH31"/>
      <c r="AI31"/>
      <c r="AJ31"/>
      <c r="AK31"/>
      <c r="AL31"/>
      <c r="AM31" s="78"/>
      <c r="AN31" s="78"/>
      <c r="AO31" s="78"/>
      <c r="AP31" s="78"/>
      <c r="AQ31" s="78"/>
      <c r="AR31" s="78"/>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55" hidden="1" customHeight="1" thickBot="1" x14ac:dyDescent="0.25">
      <c r="A32" s="705"/>
      <c r="B32" s="703"/>
      <c r="C32" s="741"/>
      <c r="D32" s="742"/>
      <c r="E32" s="742"/>
      <c r="F32" s="742"/>
      <c r="G32" s="742"/>
      <c r="H32" s="742"/>
      <c r="I32" s="742"/>
      <c r="J32" s="742"/>
      <c r="K32" s="743"/>
      <c r="L32" s="674"/>
      <c r="M32" s="675"/>
      <c r="N32" s="675"/>
      <c r="O32" s="675"/>
      <c r="P32" s="675"/>
      <c r="Q32" s="675"/>
      <c r="R32" s="675"/>
      <c r="S32" s="661"/>
      <c r="T32" s="675"/>
      <c r="U32" s="675"/>
      <c r="V32" s="675"/>
      <c r="W32"/>
      <c r="X32"/>
      <c r="Y32"/>
      <c r="Z32"/>
      <c r="AA32"/>
      <c r="AB32"/>
      <c r="AC32"/>
      <c r="AD32"/>
      <c r="AE32"/>
      <c r="AF32"/>
      <c r="AG32"/>
      <c r="AH32"/>
      <c r="AI32"/>
      <c r="AJ32"/>
      <c r="AK32"/>
      <c r="AL32"/>
      <c r="AO32" s="93"/>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55" hidden="1" customHeight="1" thickBot="1" x14ac:dyDescent="0.25">
      <c r="A33" s="705"/>
      <c r="B33" s="703"/>
      <c r="C33" s="741"/>
      <c r="D33" s="742"/>
      <c r="E33" s="742"/>
      <c r="F33" s="742"/>
      <c r="G33" s="742"/>
      <c r="H33" s="742"/>
      <c r="I33" s="742"/>
      <c r="J33" s="742"/>
      <c r="K33" s="743"/>
      <c r="L33" s="674"/>
      <c r="M33" s="675"/>
      <c r="N33" s="675"/>
      <c r="O33" s="675"/>
      <c r="P33" s="675"/>
      <c r="Q33" s="675"/>
      <c r="R33" s="675"/>
      <c r="S33" s="661"/>
      <c r="T33" s="675"/>
      <c r="U33" s="675"/>
      <c r="V33" s="675"/>
      <c r="W33" s="197"/>
      <c r="X33" s="197"/>
      <c r="Y33" s="197"/>
      <c r="Z33" s="197"/>
      <c r="AA33" s="197"/>
      <c r="AB33" s="197"/>
      <c r="AC33" s="197"/>
      <c r="AD33" s="197"/>
      <c r="AE33"/>
      <c r="AF33"/>
      <c r="AG33"/>
      <c r="AH33"/>
      <c r="AI33"/>
      <c r="AJ33"/>
      <c r="AK33"/>
      <c r="AL33" s="8"/>
      <c r="AM33" s="78"/>
      <c r="AN33" s="78"/>
      <c r="AO33" s="78"/>
      <c r="AP33" s="78"/>
      <c r="AQ33" s="78"/>
      <c r="AR33" s="78"/>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55" hidden="1" customHeight="1" thickBot="1" x14ac:dyDescent="0.25">
      <c r="A34" s="705"/>
      <c r="B34" s="703"/>
      <c r="C34" s="741"/>
      <c r="D34" s="742"/>
      <c r="E34" s="742"/>
      <c r="F34" s="742"/>
      <c r="G34" s="742"/>
      <c r="H34" s="742"/>
      <c r="I34" s="742"/>
      <c r="J34" s="742"/>
      <c r="K34" s="743"/>
      <c r="L34" s="674"/>
      <c r="M34" s="675"/>
      <c r="N34" s="675"/>
      <c r="O34" s="675"/>
      <c r="P34" s="675"/>
      <c r="Q34" s="675"/>
      <c r="R34" s="675"/>
      <c r="S34" s="661"/>
      <c r="T34" s="675"/>
      <c r="U34" s="675"/>
      <c r="V34" s="675"/>
      <c r="W34" s="197"/>
      <c r="X34" s="197"/>
      <c r="Y34" s="197"/>
      <c r="Z34" s="197"/>
      <c r="AA34" s="197"/>
      <c r="AB34" s="197"/>
      <c r="AC34" s="197"/>
      <c r="AD34" s="197"/>
      <c r="AE34"/>
      <c r="AO34" s="93"/>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x14ac:dyDescent="0.25">
      <c r="A35" s="705"/>
      <c r="B35" s="703"/>
      <c r="C35" s="741"/>
      <c r="D35" s="742"/>
      <c r="E35" s="742"/>
      <c r="F35" s="742"/>
      <c r="G35" s="742"/>
      <c r="H35" s="742"/>
      <c r="I35" s="742"/>
      <c r="J35" s="742"/>
      <c r="K35" s="743"/>
      <c r="L35" s="674"/>
      <c r="M35" s="675"/>
      <c r="N35" s="675"/>
      <c r="O35" s="675"/>
      <c r="P35" s="675"/>
      <c r="Q35" s="675"/>
      <c r="R35" s="675"/>
      <c r="S35" s="661"/>
      <c r="T35" s="675"/>
      <c r="U35" s="675"/>
      <c r="V35" s="675"/>
      <c r="W35" s="197"/>
      <c r="X35" s="197"/>
      <c r="Y35" s="197"/>
      <c r="Z35" s="197"/>
      <c r="AA35" s="197"/>
      <c r="AB35" s="197"/>
      <c r="AC35" s="197"/>
      <c r="AD35" s="197"/>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55" hidden="1" customHeight="1" thickBot="1" x14ac:dyDescent="0.25">
      <c r="A36" s="705"/>
      <c r="B36" s="703"/>
      <c r="C36" s="741"/>
      <c r="D36" s="742"/>
      <c r="E36" s="742"/>
      <c r="F36" s="742"/>
      <c r="G36" s="742"/>
      <c r="H36" s="742"/>
      <c r="I36" s="742"/>
      <c r="J36" s="742"/>
      <c r="K36" s="743"/>
      <c r="L36" s="674"/>
      <c r="M36" s="675"/>
      <c r="N36" s="675"/>
      <c r="O36" s="675"/>
      <c r="P36" s="675"/>
      <c r="Q36" s="675"/>
      <c r="R36" s="675"/>
      <c r="S36" s="661"/>
      <c r="T36" s="675"/>
      <c r="U36" s="675"/>
      <c r="V36" s="675"/>
      <c r="W36" s="197"/>
      <c r="X36" s="197"/>
      <c r="Y36" s="197"/>
      <c r="Z36" s="197"/>
      <c r="AA36" s="197"/>
      <c r="AB36" s="197"/>
      <c r="AC36" s="197"/>
      <c r="AD36" s="197"/>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55" hidden="1" customHeight="1" thickBot="1" x14ac:dyDescent="0.25">
      <c r="A37" s="705"/>
      <c r="B37" s="703"/>
      <c r="C37" s="741"/>
      <c r="D37" s="742"/>
      <c r="E37" s="742"/>
      <c r="F37" s="742"/>
      <c r="G37" s="742"/>
      <c r="H37" s="742"/>
      <c r="I37" s="742"/>
      <c r="J37" s="742"/>
      <c r="K37" s="743"/>
      <c r="L37" s="674"/>
      <c r="M37" s="675"/>
      <c r="N37" s="675"/>
      <c r="O37" s="675"/>
      <c r="P37" s="675"/>
      <c r="Q37" s="675"/>
      <c r="R37" s="675"/>
      <c r="S37" s="661"/>
      <c r="T37" s="675"/>
      <c r="U37" s="675"/>
      <c r="V37" s="675"/>
      <c r="W37" s="197"/>
      <c r="X37" s="197"/>
      <c r="Y37" s="197"/>
      <c r="Z37" s="197"/>
      <c r="AA37" s="197"/>
      <c r="AB37" s="197"/>
      <c r="AC37" s="197"/>
      <c r="AD37" s="197"/>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55" hidden="1" customHeight="1" thickBot="1" x14ac:dyDescent="0.25">
      <c r="A38" s="705"/>
      <c r="B38" s="703"/>
      <c r="C38" s="741"/>
      <c r="D38" s="742"/>
      <c r="E38" s="742"/>
      <c r="F38" s="742"/>
      <c r="G38" s="742"/>
      <c r="H38" s="742"/>
      <c r="I38" s="742"/>
      <c r="J38" s="742"/>
      <c r="K38" s="743"/>
      <c r="L38" s="674"/>
      <c r="M38" s="675"/>
      <c r="N38" s="675"/>
      <c r="O38" s="675"/>
      <c r="P38" s="675"/>
      <c r="Q38" s="675"/>
      <c r="R38" s="675"/>
      <c r="S38" s="661"/>
      <c r="T38" s="675"/>
      <c r="U38" s="675"/>
      <c r="V38" s="675"/>
      <c r="W38" s="197"/>
      <c r="X38" s="197"/>
      <c r="Y38" s="197"/>
      <c r="Z38" s="197"/>
      <c r="AA38" s="197"/>
      <c r="AB38" s="197"/>
      <c r="AC38" s="197"/>
      <c r="AD38" s="197"/>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55" hidden="1" customHeight="1" thickBot="1" x14ac:dyDescent="0.25">
      <c r="A39" s="705"/>
      <c r="B39" s="703"/>
      <c r="C39" s="741"/>
      <c r="D39" s="742"/>
      <c r="E39" s="742"/>
      <c r="F39" s="742"/>
      <c r="G39" s="742"/>
      <c r="H39" s="742"/>
      <c r="I39" s="742"/>
      <c r="J39" s="742"/>
      <c r="K39" s="743"/>
      <c r="L39" s="674"/>
      <c r="M39" s="675"/>
      <c r="N39" s="675"/>
      <c r="O39" s="675"/>
      <c r="P39" s="675"/>
      <c r="Q39" s="675"/>
      <c r="R39" s="675"/>
      <c r="S39" s="661"/>
      <c r="T39" s="675"/>
      <c r="U39" s="675"/>
      <c r="V39" s="675"/>
      <c r="W39" s="197"/>
      <c r="X39" s="197"/>
      <c r="Y39" s="197"/>
      <c r="Z39" s="197"/>
      <c r="AA39" s="197"/>
      <c r="AB39" s="197"/>
      <c r="AC39" s="197"/>
      <c r="AD39" s="197"/>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55" hidden="1" customHeight="1" thickBot="1" x14ac:dyDescent="0.25">
      <c r="A40" s="705"/>
      <c r="B40" s="703"/>
      <c r="C40" s="741"/>
      <c r="D40" s="742"/>
      <c r="E40" s="742"/>
      <c r="F40" s="742"/>
      <c r="G40" s="742"/>
      <c r="H40" s="742"/>
      <c r="I40" s="742"/>
      <c r="J40" s="742"/>
      <c r="K40" s="743"/>
      <c r="L40" s="674"/>
      <c r="M40" s="675"/>
      <c r="N40" s="675"/>
      <c r="O40" s="675"/>
      <c r="P40" s="675"/>
      <c r="Q40" s="675"/>
      <c r="R40" s="675"/>
      <c r="S40" s="661"/>
      <c r="T40" s="675"/>
      <c r="U40" s="675"/>
      <c r="V40" s="675"/>
      <c r="W40" s="197"/>
      <c r="X40" s="197"/>
      <c r="Y40" s="197"/>
      <c r="Z40" s="197"/>
      <c r="AA40" s="197"/>
      <c r="AB40" s="197"/>
      <c r="AC40" s="197"/>
      <c r="AD40" s="197"/>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5">
      <c r="A41" s="705"/>
      <c r="B41" s="703"/>
      <c r="C41" s="741"/>
      <c r="D41" s="742"/>
      <c r="E41" s="742"/>
      <c r="F41" s="742"/>
      <c r="G41" s="742"/>
      <c r="H41" s="742"/>
      <c r="I41" s="742"/>
      <c r="J41" s="742"/>
      <c r="K41" s="743"/>
      <c r="L41" s="674"/>
      <c r="M41" s="675"/>
      <c r="N41" s="675"/>
      <c r="O41" s="675"/>
      <c r="P41" s="675"/>
      <c r="Q41" s="675"/>
      <c r="R41" s="675"/>
      <c r="S41" s="661"/>
      <c r="T41" s="675"/>
      <c r="U41" s="675"/>
      <c r="V41" s="675"/>
      <c r="W41" s="197"/>
      <c r="X41" s="197"/>
      <c r="Y41" s="197"/>
      <c r="Z41" s="197"/>
      <c r="AA41" s="197"/>
      <c r="AB41" s="197"/>
      <c r="AC41" s="197"/>
      <c r="AD41" s="197"/>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5">
      <c r="A42" s="705"/>
      <c r="B42" s="703"/>
      <c r="C42" s="741"/>
      <c r="D42" s="742"/>
      <c r="E42" s="742"/>
      <c r="F42" s="742"/>
      <c r="G42" s="742"/>
      <c r="H42" s="742"/>
      <c r="I42" s="742"/>
      <c r="J42" s="742"/>
      <c r="K42" s="743"/>
      <c r="L42" s="674"/>
      <c r="M42" s="675"/>
      <c r="N42" s="675"/>
      <c r="O42" s="675"/>
      <c r="P42" s="675"/>
      <c r="Q42" s="675"/>
      <c r="R42" s="675"/>
      <c r="S42" s="661"/>
      <c r="T42" s="675"/>
      <c r="U42" s="675"/>
      <c r="V42" s="675"/>
      <c r="W42" s="197"/>
      <c r="X42" s="197"/>
      <c r="Y42" s="197"/>
      <c r="Z42" s="197"/>
      <c r="AA42" s="197"/>
      <c r="AB42" s="197"/>
      <c r="AC42" s="197"/>
      <c r="AD42" s="197"/>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5">
      <c r="A43" s="705"/>
      <c r="B43" s="703"/>
      <c r="C43" s="741"/>
      <c r="D43" s="742"/>
      <c r="E43" s="742"/>
      <c r="F43" s="742"/>
      <c r="G43" s="742"/>
      <c r="H43" s="742"/>
      <c r="I43" s="742"/>
      <c r="J43" s="742"/>
      <c r="K43" s="743"/>
      <c r="L43" s="674"/>
      <c r="M43" s="675"/>
      <c r="N43" s="675"/>
      <c r="O43" s="675"/>
      <c r="P43" s="675"/>
      <c r="Q43" s="675"/>
      <c r="R43" s="675"/>
      <c r="S43" s="661"/>
      <c r="T43" s="675"/>
      <c r="U43" s="675"/>
      <c r="V43" s="675"/>
      <c r="W43" s="197"/>
      <c r="X43" s="197"/>
      <c r="Y43" s="197"/>
      <c r="Z43" s="197"/>
      <c r="AA43" s="197"/>
      <c r="AB43" s="197"/>
      <c r="AC43" s="197"/>
      <c r="AD43" s="197"/>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5">
      <c r="A44" s="705"/>
      <c r="B44" s="703"/>
      <c r="C44" s="741"/>
      <c r="D44" s="742"/>
      <c r="E44" s="742"/>
      <c r="F44" s="742"/>
      <c r="G44" s="742"/>
      <c r="H44" s="742"/>
      <c r="I44" s="742"/>
      <c r="J44" s="742"/>
      <c r="K44" s="743"/>
      <c r="L44" s="674"/>
      <c r="M44" s="675"/>
      <c r="N44" s="675"/>
      <c r="O44" s="675"/>
      <c r="P44" s="675"/>
      <c r="Q44" s="675"/>
      <c r="R44" s="675"/>
      <c r="S44" s="661"/>
      <c r="T44" s="675"/>
      <c r="U44" s="675"/>
      <c r="V44" s="675"/>
      <c r="W44" s="197"/>
      <c r="X44" s="197"/>
      <c r="Y44" s="197"/>
      <c r="Z44" s="197"/>
      <c r="AA44" s="197"/>
      <c r="AB44" s="197"/>
      <c r="AC44" s="197"/>
      <c r="AD44" s="197"/>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5">
      <c r="A45" s="705"/>
      <c r="B45" s="703"/>
      <c r="C45" s="741"/>
      <c r="D45" s="742"/>
      <c r="E45" s="742"/>
      <c r="F45" s="742"/>
      <c r="G45" s="742"/>
      <c r="H45" s="742"/>
      <c r="I45" s="742"/>
      <c r="J45" s="742"/>
      <c r="K45" s="743"/>
      <c r="L45" s="674"/>
      <c r="M45" s="675"/>
      <c r="N45" s="675"/>
      <c r="O45" s="675"/>
      <c r="P45" s="675"/>
      <c r="Q45" s="675"/>
      <c r="R45" s="675"/>
      <c r="S45" s="661"/>
      <c r="T45" s="675"/>
      <c r="U45" s="675"/>
      <c r="V45" s="675"/>
      <c r="W45" s="197"/>
      <c r="X45" s="197"/>
      <c r="Y45" s="197"/>
      <c r="Z45" s="197"/>
      <c r="AA45" s="197"/>
      <c r="AB45" s="197"/>
      <c r="AC45" s="197"/>
      <c r="AD45" s="197"/>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5">
      <c r="A46" s="705"/>
      <c r="B46" s="703"/>
      <c r="C46" s="741"/>
      <c r="D46" s="742"/>
      <c r="E46" s="742"/>
      <c r="F46" s="742"/>
      <c r="G46" s="742"/>
      <c r="H46" s="742"/>
      <c r="I46" s="742"/>
      <c r="J46" s="742"/>
      <c r="K46" s="743"/>
      <c r="L46" s="674"/>
      <c r="M46" s="675"/>
      <c r="N46" s="675"/>
      <c r="O46" s="675"/>
      <c r="P46" s="675"/>
      <c r="Q46" s="675"/>
      <c r="R46" s="675"/>
      <c r="S46" s="661"/>
      <c r="T46" s="675"/>
      <c r="U46" s="675"/>
      <c r="V46" s="675"/>
      <c r="W46" s="197"/>
      <c r="X46" s="197"/>
      <c r="Y46" s="197"/>
      <c r="Z46" s="197"/>
      <c r="AA46" s="197"/>
      <c r="AB46" s="197"/>
      <c r="AC46" s="197"/>
      <c r="AD46" s="197"/>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5">
      <c r="A47" s="705"/>
      <c r="B47" s="703"/>
      <c r="C47" s="741"/>
      <c r="D47" s="742"/>
      <c r="E47" s="742"/>
      <c r="F47" s="742"/>
      <c r="G47" s="742"/>
      <c r="H47" s="742"/>
      <c r="I47" s="742"/>
      <c r="J47" s="742"/>
      <c r="K47" s="743"/>
      <c r="L47" s="674"/>
      <c r="M47" s="675"/>
      <c r="N47" s="675"/>
      <c r="O47" s="675"/>
      <c r="P47" s="675"/>
      <c r="Q47" s="675"/>
      <c r="R47" s="675"/>
      <c r="S47" s="661"/>
      <c r="T47" s="675"/>
      <c r="U47" s="675"/>
      <c r="V47" s="675"/>
      <c r="W47" s="197"/>
      <c r="X47" s="197"/>
      <c r="Y47" s="197"/>
      <c r="Z47" s="197"/>
      <c r="AA47" s="197"/>
      <c r="AB47" s="197"/>
      <c r="AC47" s="197"/>
      <c r="AD47" s="197"/>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5">
      <c r="A48" s="705"/>
      <c r="B48" s="703"/>
      <c r="C48" s="741"/>
      <c r="D48" s="742"/>
      <c r="E48" s="742"/>
      <c r="F48" s="742"/>
      <c r="G48" s="742"/>
      <c r="H48" s="742"/>
      <c r="I48" s="742"/>
      <c r="J48" s="742"/>
      <c r="K48" s="743"/>
      <c r="L48" s="674"/>
      <c r="M48" s="675"/>
      <c r="N48" s="675"/>
      <c r="O48" s="675"/>
      <c r="P48" s="675"/>
      <c r="Q48" s="675"/>
      <c r="R48" s="675"/>
      <c r="S48" s="661"/>
      <c r="T48" s="675"/>
      <c r="U48" s="675"/>
      <c r="V48" s="675"/>
      <c r="W48" s="197"/>
      <c r="X48" s="197"/>
      <c r="Y48" s="197"/>
      <c r="Z48" s="197"/>
      <c r="AA48" s="197"/>
      <c r="AB48" s="197"/>
      <c r="AC48" s="197"/>
      <c r="AD48" s="197"/>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5">
      <c r="A49" s="705"/>
      <c r="B49" s="703"/>
      <c r="C49" s="741"/>
      <c r="D49" s="742"/>
      <c r="E49" s="742"/>
      <c r="F49" s="742"/>
      <c r="G49" s="742"/>
      <c r="H49" s="742"/>
      <c r="I49" s="742"/>
      <c r="J49" s="742"/>
      <c r="K49" s="743"/>
      <c r="L49" s="674"/>
      <c r="M49" s="675"/>
      <c r="N49" s="675"/>
      <c r="O49" s="675"/>
      <c r="P49" s="675"/>
      <c r="Q49" s="675"/>
      <c r="R49" s="675"/>
      <c r="S49" s="661"/>
      <c r="T49" s="675"/>
      <c r="U49" s="675"/>
      <c r="V49" s="675"/>
      <c r="W49" s="197"/>
      <c r="X49" s="197"/>
      <c r="Y49" s="197"/>
      <c r="Z49" s="197"/>
      <c r="AA49" s="197"/>
      <c r="AB49" s="197"/>
      <c r="AC49" s="197"/>
      <c r="AD49" s="197"/>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5">
      <c r="A50" s="705"/>
      <c r="B50" s="703"/>
      <c r="C50" s="741"/>
      <c r="D50" s="742"/>
      <c r="E50" s="742"/>
      <c r="F50" s="742"/>
      <c r="G50" s="742"/>
      <c r="H50" s="742"/>
      <c r="I50" s="742"/>
      <c r="J50" s="742"/>
      <c r="K50" s="743"/>
      <c r="L50" s="674"/>
      <c r="M50" s="675"/>
      <c r="N50" s="675"/>
      <c r="O50" s="675"/>
      <c r="P50" s="675"/>
      <c r="Q50" s="675"/>
      <c r="R50" s="675"/>
      <c r="S50" s="661"/>
      <c r="T50" s="675"/>
      <c r="U50" s="675"/>
      <c r="V50" s="675"/>
      <c r="W50" s="197"/>
      <c r="X50" s="197"/>
      <c r="Y50" s="197"/>
      <c r="Z50" s="197"/>
      <c r="AA50" s="197"/>
      <c r="AB50" s="197"/>
      <c r="AC50" s="197"/>
      <c r="AD50" s="197"/>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5">
      <c r="A51" s="705"/>
      <c r="B51" s="703"/>
      <c r="C51" s="741"/>
      <c r="D51" s="742"/>
      <c r="E51" s="742"/>
      <c r="F51" s="742"/>
      <c r="G51" s="742"/>
      <c r="H51" s="742"/>
      <c r="I51" s="742"/>
      <c r="J51" s="742"/>
      <c r="K51" s="743"/>
      <c r="L51" s="674"/>
      <c r="M51" s="675"/>
      <c r="N51" s="675"/>
      <c r="O51" s="675"/>
      <c r="P51" s="675"/>
      <c r="Q51" s="675"/>
      <c r="R51" s="675"/>
      <c r="S51" s="661"/>
      <c r="T51" s="675"/>
      <c r="U51" s="675"/>
      <c r="V51" s="675"/>
      <c r="W51" s="197"/>
      <c r="X51" s="197"/>
      <c r="Y51" s="197"/>
      <c r="Z51" s="197"/>
      <c r="AA51" s="197"/>
      <c r="AB51" s="197"/>
      <c r="AC51" s="197"/>
      <c r="AD51" s="197"/>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5">
      <c r="A52" s="705"/>
      <c r="B52" s="703"/>
      <c r="C52" s="741"/>
      <c r="D52" s="742"/>
      <c r="E52" s="742"/>
      <c r="F52" s="742"/>
      <c r="G52" s="742"/>
      <c r="H52" s="742"/>
      <c r="I52" s="742"/>
      <c r="J52" s="742"/>
      <c r="K52" s="743"/>
      <c r="L52" s="674"/>
      <c r="M52" s="675"/>
      <c r="N52" s="675"/>
      <c r="O52" s="675"/>
      <c r="P52" s="675"/>
      <c r="Q52" s="675"/>
      <c r="R52" s="675"/>
      <c r="S52" s="661"/>
      <c r="T52" s="675"/>
      <c r="U52" s="675"/>
      <c r="V52" s="675"/>
      <c r="W52" s="197"/>
      <c r="X52" s="197"/>
      <c r="Y52" s="197"/>
      <c r="Z52" s="197"/>
      <c r="AA52" s="197"/>
      <c r="AB52" s="197"/>
      <c r="AC52" s="197"/>
      <c r="AD52" s="197"/>
      <c r="AE52"/>
      <c r="AF52"/>
      <c r="AG52"/>
      <c r="AH52"/>
      <c r="AI52"/>
      <c r="AJ52"/>
      <c r="AK52"/>
      <c r="AL52"/>
      <c r="AM52" s="5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5">
      <c r="A53" s="705"/>
      <c r="B53" s="703"/>
      <c r="C53" s="741"/>
      <c r="D53" s="742"/>
      <c r="E53" s="742"/>
      <c r="F53" s="742"/>
      <c r="G53" s="742"/>
      <c r="H53" s="742"/>
      <c r="I53" s="742"/>
      <c r="J53" s="742"/>
      <c r="K53" s="743"/>
      <c r="L53" s="674"/>
      <c r="M53" s="675"/>
      <c r="N53" s="675"/>
      <c r="O53" s="675"/>
      <c r="P53" s="675"/>
      <c r="Q53" s="675"/>
      <c r="R53" s="675"/>
      <c r="S53" s="661"/>
      <c r="T53" s="675"/>
      <c r="U53" s="675"/>
      <c r="V53" s="675"/>
      <c r="W53" s="197"/>
      <c r="X53" s="197"/>
      <c r="Y53" s="197"/>
      <c r="Z53" s="197"/>
      <c r="AA53" s="197"/>
      <c r="AB53" s="197"/>
      <c r="AC53" s="197"/>
      <c r="AD53" s="197"/>
      <c r="AE53"/>
      <c r="AF53"/>
      <c r="AG53"/>
      <c r="AH53"/>
      <c r="AI53"/>
      <c r="AJ53"/>
      <c r="AK53"/>
      <c r="AL53"/>
      <c r="AM53" s="5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5">
      <c r="A54" s="705"/>
      <c r="B54" s="703"/>
      <c r="C54" s="741"/>
      <c r="D54" s="742"/>
      <c r="E54" s="742"/>
      <c r="F54" s="742"/>
      <c r="G54" s="742"/>
      <c r="H54" s="742"/>
      <c r="I54" s="742"/>
      <c r="J54" s="742"/>
      <c r="K54" s="743"/>
      <c r="L54" s="674"/>
      <c r="M54" s="675"/>
      <c r="N54" s="675"/>
      <c r="O54" s="675"/>
      <c r="P54" s="675"/>
      <c r="Q54" s="675"/>
      <c r="R54" s="675"/>
      <c r="S54" s="661"/>
      <c r="T54" s="675"/>
      <c r="U54" s="675"/>
      <c r="V54" s="675"/>
      <c r="W54" s="197"/>
      <c r="X54" s="197"/>
      <c r="Y54" s="197"/>
      <c r="Z54" s="197"/>
      <c r="AA54" s="197"/>
      <c r="AB54" s="197"/>
      <c r="AC54" s="197"/>
      <c r="AD54" s="197"/>
      <c r="AE54"/>
      <c r="AF54"/>
      <c r="AG54"/>
      <c r="AH54"/>
      <c r="AI54"/>
      <c r="AJ54"/>
      <c r="AK54"/>
      <c r="AL54"/>
      <c r="AM54" s="57"/>
      <c r="CS54" s="91"/>
      <c r="CT54" s="91"/>
      <c r="CU54" s="91"/>
      <c r="CV54" s="91"/>
      <c r="CW54" s="91"/>
      <c r="CX54" s="91"/>
      <c r="CY54" s="91"/>
      <c r="CZ54" s="92"/>
    </row>
    <row r="55" spans="1:128" ht="39" hidden="1" customHeight="1" thickBot="1" x14ac:dyDescent="0.25">
      <c r="A55" s="705"/>
      <c r="B55" s="703"/>
      <c r="C55" s="741"/>
      <c r="D55" s="742"/>
      <c r="E55" s="742"/>
      <c r="F55" s="742"/>
      <c r="G55" s="742"/>
      <c r="H55" s="742"/>
      <c r="I55" s="742"/>
      <c r="J55" s="742"/>
      <c r="K55" s="743"/>
      <c r="L55" s="674"/>
      <c r="M55" s="675"/>
      <c r="N55" s="675"/>
      <c r="O55" s="675"/>
      <c r="P55" s="675"/>
      <c r="Q55" s="675"/>
      <c r="R55" s="675"/>
      <c r="S55" s="661"/>
      <c r="T55" s="675"/>
      <c r="U55" s="675"/>
      <c r="V55" s="675"/>
      <c r="W55" s="197"/>
      <c r="X55" s="197"/>
      <c r="Y55" s="197"/>
      <c r="Z55" s="197"/>
      <c r="AA55" s="197"/>
      <c r="AB55" s="197"/>
      <c r="AC55" s="197"/>
      <c r="AD55" s="197"/>
      <c r="AE55"/>
      <c r="AF55"/>
      <c r="AG55"/>
      <c r="AH55"/>
      <c r="AI55"/>
      <c r="AJ55"/>
      <c r="AK55"/>
      <c r="AL55"/>
      <c r="AM55" s="57"/>
      <c r="AO55" s="93"/>
      <c r="AT55" s="12"/>
      <c r="AU55" s="12"/>
      <c r="AX55" s="12"/>
      <c r="AY55" s="12"/>
      <c r="AZ55" s="12"/>
      <c r="CS55" s="91"/>
      <c r="CT55" s="91"/>
      <c r="CU55" s="91"/>
      <c r="CV55" s="91"/>
      <c r="CW55" s="91"/>
      <c r="CX55" s="91"/>
      <c r="CY55" s="91"/>
      <c r="CZ55" s="92"/>
    </row>
    <row r="56" spans="1:128" ht="39" hidden="1" customHeight="1" thickBot="1" x14ac:dyDescent="0.25">
      <c r="A56" s="705"/>
      <c r="B56" s="703"/>
      <c r="C56" s="741"/>
      <c r="D56" s="742"/>
      <c r="E56" s="742"/>
      <c r="F56" s="742"/>
      <c r="G56" s="742"/>
      <c r="H56" s="742"/>
      <c r="I56" s="742"/>
      <c r="J56" s="742"/>
      <c r="K56" s="743"/>
      <c r="L56" s="674"/>
      <c r="M56" s="675"/>
      <c r="N56" s="675"/>
      <c r="O56" s="675"/>
      <c r="P56" s="675"/>
      <c r="Q56" s="675"/>
      <c r="R56" s="675"/>
      <c r="S56" s="661"/>
      <c r="T56" s="675"/>
      <c r="U56" s="675"/>
      <c r="V56" s="675"/>
      <c r="W56" s="197"/>
      <c r="X56" s="197"/>
      <c r="Y56" s="197"/>
      <c r="Z56" s="197"/>
      <c r="AA56" s="197"/>
      <c r="AB56" s="197"/>
      <c r="AC56" s="197"/>
      <c r="AD56" s="197"/>
      <c r="AE56"/>
      <c r="AF56"/>
      <c r="AG56"/>
      <c r="AH56"/>
      <c r="AI56"/>
      <c r="AJ56"/>
      <c r="AK56"/>
      <c r="AL56"/>
      <c r="AM56" s="57"/>
      <c r="AO56" s="93"/>
      <c r="AT56" s="12"/>
      <c r="AU56" s="12"/>
      <c r="AX56" s="12"/>
      <c r="AY56" s="12"/>
      <c r="AZ56" s="12"/>
      <c r="CS56" s="91"/>
      <c r="CT56" s="91"/>
      <c r="CU56" s="91"/>
      <c r="CV56" s="91"/>
      <c r="CW56" s="91"/>
      <c r="CX56" s="91"/>
      <c r="CY56" s="91"/>
      <c r="CZ56" s="92"/>
    </row>
    <row r="57" spans="1:128" ht="39" hidden="1" customHeight="1" thickBot="1" x14ac:dyDescent="0.25">
      <c r="A57" s="705"/>
      <c r="B57" s="703"/>
      <c r="C57" s="741"/>
      <c r="D57" s="742"/>
      <c r="E57" s="742"/>
      <c r="F57" s="742"/>
      <c r="G57" s="742"/>
      <c r="H57" s="742"/>
      <c r="I57" s="742"/>
      <c r="J57" s="742"/>
      <c r="K57" s="743"/>
      <c r="L57" s="674"/>
      <c r="M57" s="675"/>
      <c r="N57" s="675"/>
      <c r="O57" s="675"/>
      <c r="P57" s="675"/>
      <c r="Q57" s="675"/>
      <c r="R57" s="675"/>
      <c r="S57" s="661"/>
      <c r="T57" s="675"/>
      <c r="U57" s="675"/>
      <c r="V57" s="675"/>
      <c r="W57" s="197"/>
      <c r="X57" s="197"/>
      <c r="Y57" s="197"/>
      <c r="Z57" s="197"/>
      <c r="AA57" s="197"/>
      <c r="AB57" s="197"/>
      <c r="AC57" s="197"/>
      <c r="AD57" s="197"/>
      <c r="AE57"/>
      <c r="AF57"/>
      <c r="AG57"/>
      <c r="AH57"/>
      <c r="AI57"/>
      <c r="AJ57"/>
      <c r="AK57"/>
      <c r="AL57"/>
      <c r="AM57" s="57"/>
      <c r="AO57" s="93"/>
      <c r="AU57" s="78"/>
      <c r="CS57" s="91"/>
      <c r="CT57" s="91"/>
      <c r="CU57" s="91"/>
      <c r="CV57" s="91"/>
      <c r="CW57" s="91"/>
      <c r="CX57" s="91"/>
      <c r="CY57" s="91"/>
    </row>
    <row r="58" spans="1:128" ht="39" hidden="1" customHeight="1" thickBot="1" x14ac:dyDescent="0.25">
      <c r="A58" s="705"/>
      <c r="B58" s="703"/>
      <c r="C58" s="741"/>
      <c r="D58" s="742"/>
      <c r="E58" s="742"/>
      <c r="F58" s="742"/>
      <c r="G58" s="742"/>
      <c r="H58" s="742"/>
      <c r="I58" s="742"/>
      <c r="J58" s="742"/>
      <c r="K58" s="743"/>
      <c r="L58" s="674"/>
      <c r="M58" s="675"/>
      <c r="N58" s="675"/>
      <c r="O58" s="675"/>
      <c r="P58" s="675"/>
      <c r="Q58" s="675"/>
      <c r="R58" s="675"/>
      <c r="S58" s="661"/>
      <c r="T58" s="675"/>
      <c r="U58" s="675"/>
      <c r="V58" s="675"/>
      <c r="W58" s="197"/>
      <c r="X58" s="197"/>
      <c r="Y58" s="197"/>
      <c r="Z58" s="197"/>
      <c r="AA58" s="197"/>
      <c r="AB58" s="197"/>
      <c r="AC58" s="197"/>
      <c r="AD58" s="197"/>
      <c r="AE58"/>
      <c r="AF58"/>
      <c r="AG58"/>
      <c r="AH58"/>
      <c r="AI58"/>
      <c r="AJ58"/>
      <c r="AK58"/>
      <c r="AL58"/>
      <c r="AM58" s="93"/>
      <c r="CS58" s="91"/>
      <c r="CT58" s="91"/>
      <c r="CU58" s="91"/>
      <c r="CV58" s="91"/>
      <c r="CW58" s="91"/>
      <c r="CX58" s="91"/>
      <c r="CY58" s="91"/>
    </row>
    <row r="59" spans="1:128" ht="39" hidden="1" customHeight="1" thickBot="1" x14ac:dyDescent="0.25">
      <c r="A59" s="705"/>
      <c r="B59" s="703"/>
      <c r="C59" s="741"/>
      <c r="D59" s="742"/>
      <c r="E59" s="742"/>
      <c r="F59" s="742"/>
      <c r="G59" s="742"/>
      <c r="H59" s="742"/>
      <c r="I59" s="742"/>
      <c r="J59" s="742"/>
      <c r="K59" s="743"/>
      <c r="L59" s="674"/>
      <c r="M59" s="675"/>
      <c r="N59" s="675"/>
      <c r="O59" s="675"/>
      <c r="P59" s="675"/>
      <c r="Q59" s="675"/>
      <c r="R59" s="675"/>
      <c r="S59" s="661"/>
      <c r="T59" s="675"/>
      <c r="U59" s="675"/>
      <c r="V59" s="675"/>
      <c r="W59" s="197"/>
      <c r="X59" s="197"/>
      <c r="Y59" s="197"/>
      <c r="Z59" s="197"/>
      <c r="AA59" s="197"/>
      <c r="AB59" s="197"/>
      <c r="AC59" s="197"/>
      <c r="AD59" s="197"/>
      <c r="AE59"/>
      <c r="AF59"/>
      <c r="AG59"/>
      <c r="AH59"/>
      <c r="AI59"/>
      <c r="AJ59"/>
      <c r="AK59"/>
      <c r="AL59"/>
      <c r="AM59" s="57"/>
      <c r="AO59" s="93"/>
      <c r="AT59" s="12"/>
      <c r="AU59" s="12"/>
      <c r="AV59" s="12"/>
      <c r="AW59" s="12"/>
      <c r="AY59" s="12"/>
      <c r="AZ59" s="12"/>
      <c r="BI59" s="78"/>
    </row>
    <row r="60" spans="1:128" ht="39" hidden="1" customHeight="1" thickBot="1" x14ac:dyDescent="0.25">
      <c r="A60" s="705"/>
      <c r="B60" s="703"/>
      <c r="C60" s="741"/>
      <c r="D60" s="742"/>
      <c r="E60" s="742"/>
      <c r="F60" s="742"/>
      <c r="G60" s="742"/>
      <c r="H60" s="742"/>
      <c r="I60" s="742"/>
      <c r="J60" s="742"/>
      <c r="K60" s="743"/>
      <c r="L60" s="674"/>
      <c r="M60" s="675"/>
      <c r="N60" s="675"/>
      <c r="O60" s="675"/>
      <c r="P60" s="675"/>
      <c r="Q60" s="675"/>
      <c r="R60" s="675"/>
      <c r="S60" s="661"/>
      <c r="T60" s="675"/>
      <c r="U60" s="675"/>
      <c r="V60" s="675"/>
      <c r="W60" s="197"/>
      <c r="X60" s="197"/>
      <c r="Y60" s="197"/>
      <c r="Z60" s="197"/>
      <c r="AA60" s="197"/>
      <c r="AB60" s="197"/>
      <c r="AC60" s="197"/>
      <c r="AD60" s="197"/>
      <c r="AE60"/>
      <c r="AF60"/>
      <c r="AG60"/>
      <c r="AH60"/>
      <c r="AI60"/>
      <c r="AJ60"/>
      <c r="AK60"/>
      <c r="AL60"/>
      <c r="AO60" s="93"/>
      <c r="AT60" s="12"/>
      <c r="AU60" s="12"/>
      <c r="AV60" s="12"/>
      <c r="AX60" s="12"/>
      <c r="AY60" s="12"/>
      <c r="AZ60" s="12"/>
      <c r="BI60" s="78"/>
    </row>
    <row r="61" spans="1:128" ht="39" hidden="1" customHeight="1" thickBot="1" x14ac:dyDescent="0.25">
      <c r="A61" s="705"/>
      <c r="B61" s="703"/>
      <c r="C61" s="741"/>
      <c r="D61" s="742"/>
      <c r="E61" s="742"/>
      <c r="F61" s="742"/>
      <c r="G61" s="742"/>
      <c r="H61" s="742"/>
      <c r="I61" s="742"/>
      <c r="J61" s="742"/>
      <c r="K61" s="743"/>
      <c r="L61" s="674"/>
      <c r="M61" s="675"/>
      <c r="N61" s="675"/>
      <c r="O61" s="675"/>
      <c r="P61" s="675"/>
      <c r="Q61" s="675"/>
      <c r="R61" s="675"/>
      <c r="S61" s="661"/>
      <c r="T61" s="675"/>
      <c r="U61" s="675"/>
      <c r="V61" s="675"/>
      <c r="W61" s="197"/>
      <c r="X61" s="197"/>
      <c r="Y61" s="197"/>
      <c r="Z61" s="197"/>
      <c r="AA61" s="197"/>
      <c r="AB61" s="197"/>
      <c r="AC61" s="197"/>
      <c r="AD61" s="197"/>
      <c r="AE61"/>
      <c r="AF61"/>
      <c r="AG61"/>
      <c r="AH61"/>
      <c r="AI61"/>
      <c r="AJ61"/>
      <c r="AK61"/>
      <c r="AL61"/>
      <c r="AO61" s="93"/>
      <c r="AT61" s="12"/>
      <c r="AU61" s="12"/>
      <c r="AX61" s="12"/>
      <c r="AY61" s="12"/>
      <c r="AZ61" s="12"/>
      <c r="BI61" s="78"/>
    </row>
    <row r="62" spans="1:128" ht="39" hidden="1" customHeight="1" thickBot="1" x14ac:dyDescent="0.25">
      <c r="A62" s="705"/>
      <c r="B62" s="703"/>
      <c r="C62" s="741"/>
      <c r="D62" s="742"/>
      <c r="E62" s="742"/>
      <c r="F62" s="742"/>
      <c r="G62" s="742"/>
      <c r="H62" s="742"/>
      <c r="I62" s="742"/>
      <c r="J62" s="742"/>
      <c r="K62" s="743"/>
      <c r="L62" s="674"/>
      <c r="M62" s="675"/>
      <c r="N62" s="675"/>
      <c r="O62" s="675"/>
      <c r="P62" s="675"/>
      <c r="Q62" s="675"/>
      <c r="R62" s="675"/>
      <c r="S62" s="661"/>
      <c r="T62" s="675"/>
      <c r="U62" s="675"/>
      <c r="V62" s="675"/>
      <c r="W62" s="197"/>
      <c r="X62" s="197"/>
      <c r="Y62" s="197"/>
      <c r="Z62" s="197"/>
      <c r="AA62" s="197"/>
      <c r="AB62" s="197"/>
      <c r="AC62" s="197"/>
      <c r="AD62" s="197"/>
      <c r="AE62"/>
      <c r="AF62"/>
      <c r="AG62"/>
      <c r="AH62"/>
      <c r="AI62"/>
      <c r="AJ62"/>
      <c r="AK62"/>
      <c r="AL62"/>
      <c r="AO62" s="93"/>
      <c r="BI62" s="78"/>
    </row>
    <row r="63" spans="1:128" ht="39" hidden="1" customHeight="1" thickBot="1" x14ac:dyDescent="0.25">
      <c r="A63" s="705"/>
      <c r="B63" s="703"/>
      <c r="C63" s="741"/>
      <c r="D63" s="742"/>
      <c r="E63" s="742"/>
      <c r="F63" s="742"/>
      <c r="G63" s="742"/>
      <c r="H63" s="742"/>
      <c r="I63" s="742"/>
      <c r="J63" s="742"/>
      <c r="K63" s="743"/>
      <c r="L63" s="674"/>
      <c r="M63" s="675"/>
      <c r="N63" s="675"/>
      <c r="O63" s="675"/>
      <c r="P63" s="675"/>
      <c r="Q63" s="675"/>
      <c r="R63" s="675"/>
      <c r="S63" s="661"/>
      <c r="T63" s="675"/>
      <c r="U63" s="675"/>
      <c r="V63" s="675"/>
      <c r="W63" s="197"/>
      <c r="X63" s="197"/>
      <c r="Y63" s="197"/>
      <c r="Z63" s="197"/>
      <c r="AA63" s="197"/>
      <c r="AB63" s="197"/>
      <c r="AC63" s="197"/>
      <c r="AD63" s="197"/>
      <c r="AE63"/>
      <c r="AF63"/>
      <c r="AG63"/>
      <c r="AH63"/>
      <c r="AI63"/>
      <c r="AJ63"/>
      <c r="AK63"/>
      <c r="AL63"/>
      <c r="AO63" s="93"/>
      <c r="BI63" s="78"/>
    </row>
    <row r="64" spans="1:128" ht="39" hidden="1" customHeight="1" thickBot="1" x14ac:dyDescent="0.25">
      <c r="A64" s="705"/>
      <c r="B64" s="703"/>
      <c r="C64" s="741"/>
      <c r="D64" s="742"/>
      <c r="E64" s="742"/>
      <c r="F64" s="742"/>
      <c r="G64" s="742"/>
      <c r="H64" s="742"/>
      <c r="I64" s="742"/>
      <c r="J64" s="742"/>
      <c r="K64" s="743"/>
      <c r="L64" s="674"/>
      <c r="M64" s="675"/>
      <c r="N64" s="675"/>
      <c r="O64" s="675"/>
      <c r="P64" s="675"/>
      <c r="Q64" s="675"/>
      <c r="R64" s="675"/>
      <c r="S64" s="661"/>
      <c r="T64" s="675"/>
      <c r="U64" s="675"/>
      <c r="V64" s="675"/>
      <c r="W64" s="197"/>
      <c r="X64" s="197"/>
      <c r="Y64" s="197"/>
      <c r="Z64" s="197"/>
      <c r="AA64" s="197"/>
      <c r="AB64" s="197"/>
      <c r="AC64" s="197"/>
      <c r="AD64" s="197"/>
      <c r="AE64"/>
      <c r="AF64"/>
      <c r="AG64"/>
      <c r="AH64"/>
      <c r="AI64"/>
      <c r="AJ64"/>
      <c r="AK64"/>
      <c r="AL64"/>
      <c r="AM64" s="89"/>
      <c r="AN64" s="78"/>
      <c r="AO64" s="78"/>
      <c r="AP64" s="78"/>
      <c r="AQ64" s="78"/>
      <c r="AR64" s="78"/>
      <c r="BI64" s="78"/>
    </row>
    <row r="65" spans="1:89" ht="39" hidden="1" customHeight="1" thickBot="1" x14ac:dyDescent="0.25">
      <c r="A65" s="705"/>
      <c r="B65" s="703"/>
      <c r="C65" s="741"/>
      <c r="D65" s="742"/>
      <c r="E65" s="742"/>
      <c r="F65" s="742"/>
      <c r="G65" s="742"/>
      <c r="H65" s="742"/>
      <c r="I65" s="742"/>
      <c r="J65" s="742"/>
      <c r="K65" s="743"/>
      <c r="L65" s="674"/>
      <c r="M65" s="675"/>
      <c r="N65" s="675"/>
      <c r="O65" s="675"/>
      <c r="P65" s="675"/>
      <c r="Q65" s="675"/>
      <c r="R65" s="675"/>
      <c r="S65" s="661"/>
      <c r="T65" s="675"/>
      <c r="U65" s="675"/>
      <c r="V65" s="675"/>
      <c r="W65" s="197"/>
      <c r="X65" s="197"/>
      <c r="Y65" s="197"/>
      <c r="Z65" s="197"/>
      <c r="AA65" s="197"/>
      <c r="AB65" s="197"/>
      <c r="AC65" s="197"/>
      <c r="AD65" s="197"/>
      <c r="AE65"/>
      <c r="AF65"/>
      <c r="AG65"/>
      <c r="AH65"/>
      <c r="AI65"/>
      <c r="AJ65"/>
      <c r="AK65"/>
      <c r="AL65"/>
      <c r="AM65" s="89"/>
      <c r="AN65" s="78"/>
      <c r="AO65" s="78"/>
      <c r="AP65" s="78"/>
      <c r="AQ65" s="78"/>
      <c r="AR65" s="78"/>
      <c r="BI65" s="78"/>
    </row>
    <row r="66" spans="1:89" ht="39" hidden="1" customHeight="1" thickBot="1" x14ac:dyDescent="0.25">
      <c r="A66" s="705"/>
      <c r="B66" s="703"/>
      <c r="C66" s="741"/>
      <c r="D66" s="742"/>
      <c r="E66" s="742"/>
      <c r="F66" s="742"/>
      <c r="G66" s="742"/>
      <c r="H66" s="742"/>
      <c r="I66" s="742"/>
      <c r="J66" s="742"/>
      <c r="K66" s="743"/>
      <c r="L66" s="674"/>
      <c r="M66" s="675"/>
      <c r="N66" s="675"/>
      <c r="O66" s="675"/>
      <c r="P66" s="675"/>
      <c r="Q66" s="675"/>
      <c r="R66" s="675"/>
      <c r="S66" s="661"/>
      <c r="T66" s="675"/>
      <c r="U66" s="675"/>
      <c r="V66" s="675"/>
      <c r="W66" s="197"/>
      <c r="X66" s="197"/>
      <c r="Y66" s="197"/>
      <c r="Z66" s="197"/>
      <c r="AA66" s="197"/>
      <c r="AB66" s="197"/>
      <c r="AC66" s="197"/>
      <c r="AD66" s="197"/>
      <c r="AE66"/>
      <c r="AF66"/>
      <c r="AG66"/>
      <c r="AH66"/>
      <c r="AI66"/>
      <c r="AJ66"/>
      <c r="AK66"/>
      <c r="AL66"/>
      <c r="AM66" s="89"/>
      <c r="AN66" s="78"/>
      <c r="AO66" s="78"/>
      <c r="AP66" s="78"/>
      <c r="AQ66" s="78"/>
      <c r="AR66" s="78"/>
      <c r="BI66" s="78"/>
    </row>
    <row r="67" spans="1:89" ht="39" customHeight="1" thickBot="1" x14ac:dyDescent="0.25">
      <c r="A67" s="705"/>
      <c r="B67" s="703"/>
      <c r="C67" s="744"/>
      <c r="D67" s="745"/>
      <c r="E67" s="745"/>
      <c r="F67" s="745"/>
      <c r="G67" s="745"/>
      <c r="H67" s="745"/>
      <c r="I67" s="745"/>
      <c r="J67" s="745"/>
      <c r="K67" s="746"/>
      <c r="L67" s="676"/>
      <c r="M67" s="677"/>
      <c r="N67" s="677"/>
      <c r="O67" s="677"/>
      <c r="P67" s="677"/>
      <c r="Q67" s="677"/>
      <c r="R67" s="677"/>
      <c r="S67" s="662"/>
      <c r="T67" s="677"/>
      <c r="U67" s="677"/>
      <c r="V67" s="677"/>
      <c r="W67" s="658" t="s">
        <v>103</v>
      </c>
      <c r="X67" s="773"/>
      <c r="Y67" s="314">
        <v>3710929</v>
      </c>
      <c r="Z67" s="658" t="s">
        <v>104</v>
      </c>
      <c r="AA67" s="659"/>
      <c r="AB67" s="883" t="s">
        <v>105</v>
      </c>
      <c r="AC67" s="884"/>
      <c r="AD67" s="884"/>
      <c r="AE67" s="773"/>
      <c r="AF67" s="731" t="s">
        <v>106</v>
      </c>
      <c r="AG67" s="884"/>
      <c r="AH67" s="659"/>
      <c r="AI67" s="837">
        <v>3833055</v>
      </c>
      <c r="AJ67" s="838"/>
      <c r="AK67" s="839"/>
      <c r="AL67" s="840"/>
      <c r="AO67" s="90"/>
    </row>
    <row r="68" spans="1:89" ht="16.5" customHeight="1" thickTop="1" thickBot="1" x14ac:dyDescent="0.25">
      <c r="A68" s="705"/>
      <c r="B68" s="703"/>
      <c r="C68" s="638" t="s">
        <v>107</v>
      </c>
      <c r="D68" s="700" t="s">
        <v>108</v>
      </c>
      <c r="E68" s="605" t="s">
        <v>109</v>
      </c>
      <c r="F68" s="627" t="s">
        <v>110</v>
      </c>
      <c r="G68" s="710" t="s">
        <v>111</v>
      </c>
      <c r="H68" s="641" t="s">
        <v>112</v>
      </c>
      <c r="I68" s="602" t="s">
        <v>113</v>
      </c>
      <c r="J68" s="602" t="s">
        <v>114</v>
      </c>
      <c r="K68" s="602" t="s">
        <v>115</v>
      </c>
      <c r="L68" s="630" t="s">
        <v>116</v>
      </c>
      <c r="M68" s="58"/>
      <c r="N68" s="170" t="s">
        <v>117</v>
      </c>
      <c r="O68" s="59"/>
      <c r="P68" s="60"/>
      <c r="Q68" s="60"/>
      <c r="R68" s="60"/>
      <c r="S68" s="59"/>
      <c r="T68" s="60"/>
      <c r="U68" s="59"/>
      <c r="V68" s="59"/>
      <c r="W68" s="59"/>
      <c r="X68" s="59"/>
      <c r="Y68" s="59"/>
      <c r="Z68" s="59"/>
      <c r="AA68" s="899" t="s">
        <v>118</v>
      </c>
      <c r="AB68" s="888" t="s">
        <v>119</v>
      </c>
      <c r="AC68" s="888" t="s">
        <v>120</v>
      </c>
      <c r="AD68" s="602" t="s">
        <v>121</v>
      </c>
      <c r="AE68" s="710" t="s">
        <v>122</v>
      </c>
      <c r="AF68" s="878" t="s">
        <v>7747</v>
      </c>
      <c r="AG68" s="885" t="s">
        <v>124</v>
      </c>
      <c r="AH68" s="602" t="s">
        <v>125</v>
      </c>
      <c r="AI68" s="630" t="s">
        <v>126</v>
      </c>
      <c r="AJ68" s="892" t="s">
        <v>7748</v>
      </c>
      <c r="AK68" s="885" t="s">
        <v>128</v>
      </c>
      <c r="AL68" s="889" t="s">
        <v>129</v>
      </c>
      <c r="AM68" s="808" t="s">
        <v>130</v>
      </c>
      <c r="AN68" s="816" t="s">
        <v>130</v>
      </c>
      <c r="AO68" s="816" t="s">
        <v>131</v>
      </c>
      <c r="AP68" s="816" t="s">
        <v>132</v>
      </c>
      <c r="AQ68" s="816" t="s">
        <v>133</v>
      </c>
      <c r="AR68" s="816" t="s">
        <v>134</v>
      </c>
      <c r="AS68" s="816" t="s">
        <v>135</v>
      </c>
      <c r="AT68" s="816" t="s">
        <v>136</v>
      </c>
      <c r="AU68" s="808" t="s">
        <v>137</v>
      </c>
      <c r="AV68" s="816" t="s">
        <v>138</v>
      </c>
      <c r="AW68" s="808" t="s">
        <v>139</v>
      </c>
      <c r="AX68" s="816" t="s">
        <v>140</v>
      </c>
      <c r="AY68" s="808" t="s">
        <v>141</v>
      </c>
      <c r="AZ68" s="819" t="s">
        <v>142</v>
      </c>
      <c r="BA68" s="811" t="s">
        <v>143</v>
      </c>
      <c r="BB68" s="808" t="s">
        <v>144</v>
      </c>
      <c r="BC68" s="808" t="s">
        <v>145</v>
      </c>
      <c r="BD68" s="808" t="s">
        <v>146</v>
      </c>
      <c r="BE68" s="808" t="s">
        <v>147</v>
      </c>
      <c r="BF68" s="808" t="s">
        <v>148</v>
      </c>
      <c r="BG68" s="811" t="s">
        <v>149</v>
      </c>
      <c r="BH68" s="811" t="s">
        <v>150</v>
      </c>
      <c r="BI68" s="808" t="s">
        <v>151</v>
      </c>
      <c r="BJ68" s="808" t="s">
        <v>152</v>
      </c>
      <c r="BK68" s="808" t="s">
        <v>153</v>
      </c>
      <c r="BL68" s="808" t="s">
        <v>154</v>
      </c>
      <c r="BM68" s="808" t="s">
        <v>155</v>
      </c>
      <c r="BN68" s="808" t="s">
        <v>156</v>
      </c>
      <c r="BO68" s="811" t="s">
        <v>157</v>
      </c>
      <c r="BP68" s="811" t="s">
        <v>158</v>
      </c>
      <c r="BQ68" s="811" t="s">
        <v>159</v>
      </c>
      <c r="BR68" s="808" t="s">
        <v>160</v>
      </c>
      <c r="BS68" s="808" t="s">
        <v>161</v>
      </c>
      <c r="BT68" s="808" t="s">
        <v>162</v>
      </c>
      <c r="BU68" s="808" t="s">
        <v>163</v>
      </c>
      <c r="BV68" s="827" t="s">
        <v>164</v>
      </c>
      <c r="BW68" s="824" t="s">
        <v>165</v>
      </c>
      <c r="BX68" s="808" t="s">
        <v>154</v>
      </c>
      <c r="BY68" s="808" t="s">
        <v>155</v>
      </c>
      <c r="BZ68" s="808" t="s">
        <v>156</v>
      </c>
      <c r="CA68" s="811" t="s">
        <v>157</v>
      </c>
      <c r="CB68" s="811" t="s">
        <v>158</v>
      </c>
      <c r="CC68" s="811" t="s">
        <v>159</v>
      </c>
      <c r="CD68" s="808" t="s">
        <v>7742</v>
      </c>
      <c r="CE68" s="808" t="s">
        <v>7743</v>
      </c>
      <c r="CF68" s="808" t="s">
        <v>162</v>
      </c>
      <c r="CG68" s="808" t="s">
        <v>7746</v>
      </c>
      <c r="CH68" s="827" t="s">
        <v>164</v>
      </c>
      <c r="CI68" s="935" t="s">
        <v>165</v>
      </c>
      <c r="CJ68" s="827" t="s">
        <v>7744</v>
      </c>
    </row>
    <row r="69" spans="1:89" ht="16.5" customHeight="1" thickBot="1" x14ac:dyDescent="0.25">
      <c r="A69" s="705"/>
      <c r="B69" s="703"/>
      <c r="C69" s="639"/>
      <c r="D69" s="701"/>
      <c r="E69" s="606"/>
      <c r="F69" s="628"/>
      <c r="G69" s="711"/>
      <c r="H69" s="642"/>
      <c r="I69" s="632"/>
      <c r="J69" s="632"/>
      <c r="K69" s="603"/>
      <c r="L69" s="603"/>
      <c r="M69" s="631" t="s">
        <v>166</v>
      </c>
      <c r="N69" s="647" t="s">
        <v>167</v>
      </c>
      <c r="O69" s="649" t="s">
        <v>168</v>
      </c>
      <c r="P69" s="646"/>
      <c r="Q69" s="646"/>
      <c r="R69" s="646"/>
      <c r="S69" s="321"/>
      <c r="T69" s="321"/>
      <c r="U69" s="322"/>
      <c r="V69" s="322"/>
      <c r="W69" s="322"/>
      <c r="X69" s="322"/>
      <c r="Y69" s="323"/>
      <c r="Z69" s="897" t="s">
        <v>169</v>
      </c>
      <c r="AA69" s="900"/>
      <c r="AB69" s="603"/>
      <c r="AC69" s="603"/>
      <c r="AD69" s="632"/>
      <c r="AE69" s="895"/>
      <c r="AF69" s="879"/>
      <c r="AG69" s="886"/>
      <c r="AH69" s="632"/>
      <c r="AI69" s="647"/>
      <c r="AJ69" s="893"/>
      <c r="AK69" s="886"/>
      <c r="AL69" s="890"/>
      <c r="AM69" s="809"/>
      <c r="AN69" s="822"/>
      <c r="AO69" s="822"/>
      <c r="AP69" s="817"/>
      <c r="AQ69" s="817"/>
      <c r="AR69" s="817"/>
      <c r="AS69" s="817"/>
      <c r="AT69" s="822"/>
      <c r="AU69" s="809"/>
      <c r="AV69" s="817"/>
      <c r="AW69" s="809"/>
      <c r="AX69" s="822"/>
      <c r="AY69" s="809"/>
      <c r="AZ69" s="820"/>
      <c r="BA69" s="812"/>
      <c r="BB69" s="809"/>
      <c r="BC69" s="809"/>
      <c r="BD69" s="809"/>
      <c r="BE69" s="814"/>
      <c r="BF69" s="814"/>
      <c r="BG69" s="812"/>
      <c r="BH69" s="812"/>
      <c r="BI69" s="814"/>
      <c r="BJ69" s="809"/>
      <c r="BK69" s="809"/>
      <c r="BL69" s="809"/>
      <c r="BM69" s="809"/>
      <c r="BN69" s="830"/>
      <c r="BO69" s="832"/>
      <c r="BP69" s="812"/>
      <c r="BQ69" s="834"/>
      <c r="BR69" s="814"/>
      <c r="BS69" s="809"/>
      <c r="BT69" s="830"/>
      <c r="BU69" s="830"/>
      <c r="BV69" s="828"/>
      <c r="BW69" s="825"/>
      <c r="BX69" s="809"/>
      <c r="BY69" s="809"/>
      <c r="BZ69" s="830"/>
      <c r="CA69" s="832"/>
      <c r="CB69" s="812"/>
      <c r="CC69" s="834"/>
      <c r="CD69" s="814"/>
      <c r="CE69" s="809"/>
      <c r="CF69" s="830"/>
      <c r="CG69" s="830"/>
      <c r="CH69" s="828"/>
      <c r="CI69" s="936"/>
      <c r="CJ69" s="938"/>
    </row>
    <row r="70" spans="1:89" ht="16.5" customHeight="1" thickBot="1" x14ac:dyDescent="0.25">
      <c r="A70" s="705"/>
      <c r="B70" s="703"/>
      <c r="C70" s="639"/>
      <c r="D70" s="701"/>
      <c r="E70" s="606"/>
      <c r="F70" s="628"/>
      <c r="G70" s="711"/>
      <c r="H70" s="642"/>
      <c r="I70" s="632"/>
      <c r="J70" s="632"/>
      <c r="K70" s="603"/>
      <c r="L70" s="603"/>
      <c r="M70" s="603"/>
      <c r="N70" s="647"/>
      <c r="O70" s="647"/>
      <c r="P70" s="324" t="s">
        <v>170</v>
      </c>
      <c r="Q70" s="698" t="s">
        <v>171</v>
      </c>
      <c r="R70" s="699"/>
      <c r="S70" s="707" t="s">
        <v>172</v>
      </c>
      <c r="T70" s="707"/>
      <c r="U70" s="325" t="s">
        <v>173</v>
      </c>
      <c r="V70" s="326" t="s">
        <v>174</v>
      </c>
      <c r="W70" s="836" t="s">
        <v>175</v>
      </c>
      <c r="X70" s="836"/>
      <c r="Y70" s="326" t="s">
        <v>176</v>
      </c>
      <c r="Z70" s="898"/>
      <c r="AA70" s="900"/>
      <c r="AB70" s="603"/>
      <c r="AC70" s="603"/>
      <c r="AD70" s="632"/>
      <c r="AE70" s="895"/>
      <c r="AF70" s="879"/>
      <c r="AG70" s="886"/>
      <c r="AH70" s="632"/>
      <c r="AI70" s="647"/>
      <c r="AJ70" s="893"/>
      <c r="AK70" s="886"/>
      <c r="AL70" s="890"/>
      <c r="AM70" s="809"/>
      <c r="AN70" s="822"/>
      <c r="AO70" s="822"/>
      <c r="AP70" s="817"/>
      <c r="AQ70" s="817"/>
      <c r="AR70" s="817"/>
      <c r="AS70" s="817"/>
      <c r="AT70" s="822"/>
      <c r="AU70" s="809"/>
      <c r="AV70" s="817"/>
      <c r="AW70" s="809"/>
      <c r="AX70" s="822"/>
      <c r="AY70" s="809"/>
      <c r="AZ70" s="820"/>
      <c r="BA70" s="812"/>
      <c r="BB70" s="809"/>
      <c r="BC70" s="809"/>
      <c r="BD70" s="809"/>
      <c r="BE70" s="814"/>
      <c r="BF70" s="814"/>
      <c r="BG70" s="812"/>
      <c r="BH70" s="812"/>
      <c r="BI70" s="814"/>
      <c r="BJ70" s="809"/>
      <c r="BK70" s="809"/>
      <c r="BL70" s="809"/>
      <c r="BM70" s="809"/>
      <c r="BN70" s="830"/>
      <c r="BO70" s="832"/>
      <c r="BP70" s="812"/>
      <c r="BQ70" s="834"/>
      <c r="BR70" s="814"/>
      <c r="BS70" s="809"/>
      <c r="BT70" s="830"/>
      <c r="BU70" s="830"/>
      <c r="BV70" s="828"/>
      <c r="BW70" s="825"/>
      <c r="BX70" s="809"/>
      <c r="BY70" s="809"/>
      <c r="BZ70" s="830"/>
      <c r="CA70" s="832"/>
      <c r="CB70" s="812"/>
      <c r="CC70" s="834"/>
      <c r="CD70" s="814"/>
      <c r="CE70" s="809"/>
      <c r="CF70" s="830"/>
      <c r="CG70" s="830"/>
      <c r="CH70" s="828"/>
      <c r="CI70" s="936"/>
      <c r="CJ70" s="938"/>
    </row>
    <row r="71" spans="1:89" ht="102.6" customHeight="1" thickBot="1" x14ac:dyDescent="0.25">
      <c r="A71" s="705"/>
      <c r="B71" s="703"/>
      <c r="C71" s="640"/>
      <c r="D71" s="702"/>
      <c r="E71" s="607"/>
      <c r="F71" s="629"/>
      <c r="G71" s="712"/>
      <c r="H71" s="643"/>
      <c r="I71" s="633"/>
      <c r="J71" s="633"/>
      <c r="K71" s="604"/>
      <c r="L71" s="604"/>
      <c r="M71" s="604"/>
      <c r="N71" s="648"/>
      <c r="O71" s="62" t="s">
        <v>177</v>
      </c>
      <c r="P71" s="186" t="s">
        <v>178</v>
      </c>
      <c r="Q71" s="327" t="s">
        <v>179</v>
      </c>
      <c r="R71" s="61" t="s">
        <v>180</v>
      </c>
      <c r="S71" s="62" t="s">
        <v>181</v>
      </c>
      <c r="T71" s="186" t="s">
        <v>182</v>
      </c>
      <c r="U71" s="62" t="s">
        <v>183</v>
      </c>
      <c r="V71" s="194" t="s">
        <v>184</v>
      </c>
      <c r="W71" s="328" t="s">
        <v>185</v>
      </c>
      <c r="X71" s="193" t="s">
        <v>186</v>
      </c>
      <c r="Y71" s="329" t="s">
        <v>187</v>
      </c>
      <c r="Z71" s="62" t="s">
        <v>188</v>
      </c>
      <c r="AA71" s="901"/>
      <c r="AB71" s="604"/>
      <c r="AC71" s="604"/>
      <c r="AD71" s="633"/>
      <c r="AE71" s="896"/>
      <c r="AF71" s="880"/>
      <c r="AG71" s="887"/>
      <c r="AH71" s="633"/>
      <c r="AI71" s="648"/>
      <c r="AJ71" s="894"/>
      <c r="AK71" s="887"/>
      <c r="AL71" s="891"/>
      <c r="AM71" s="810"/>
      <c r="AN71" s="823"/>
      <c r="AO71" s="823"/>
      <c r="AP71" s="818"/>
      <c r="AQ71" s="818"/>
      <c r="AR71" s="818"/>
      <c r="AS71" s="818"/>
      <c r="AT71" s="823"/>
      <c r="AU71" s="810"/>
      <c r="AV71" s="818"/>
      <c r="AW71" s="810"/>
      <c r="AX71" s="823"/>
      <c r="AY71" s="810"/>
      <c r="AZ71" s="821"/>
      <c r="BA71" s="813"/>
      <c r="BB71" s="810"/>
      <c r="BC71" s="810"/>
      <c r="BD71" s="810"/>
      <c r="BE71" s="815"/>
      <c r="BF71" s="815"/>
      <c r="BG71" s="813"/>
      <c r="BH71" s="813"/>
      <c r="BI71" s="815"/>
      <c r="BJ71" s="810"/>
      <c r="BK71" s="810"/>
      <c r="BL71" s="810"/>
      <c r="BM71" s="810"/>
      <c r="BN71" s="831"/>
      <c r="BO71" s="833"/>
      <c r="BP71" s="813"/>
      <c r="BQ71" s="835"/>
      <c r="BR71" s="815"/>
      <c r="BS71" s="810"/>
      <c r="BT71" s="831"/>
      <c r="BU71" s="831"/>
      <c r="BV71" s="829"/>
      <c r="BW71" s="826"/>
      <c r="BX71" s="810"/>
      <c r="BY71" s="810"/>
      <c r="BZ71" s="831"/>
      <c r="CA71" s="833"/>
      <c r="CB71" s="813"/>
      <c r="CC71" s="835"/>
      <c r="CD71" s="815"/>
      <c r="CE71" s="810"/>
      <c r="CF71" s="831"/>
      <c r="CG71" s="831"/>
      <c r="CH71" s="829"/>
      <c r="CI71" s="937"/>
      <c r="CJ71" s="939"/>
    </row>
    <row r="72" spans="1:89" ht="25.5" customHeight="1" thickBot="1" x14ac:dyDescent="0.25">
      <c r="A72" s="706"/>
      <c r="B72" s="704"/>
      <c r="C72" s="63"/>
      <c r="D72" s="63"/>
      <c r="E72" s="63"/>
      <c r="F72" s="63"/>
      <c r="G72" s="20"/>
      <c r="H72" s="20"/>
      <c r="I72" s="20"/>
      <c r="J72" s="20"/>
      <c r="K72" s="20"/>
      <c r="L72" s="20"/>
      <c r="M72" s="64" t="s">
        <v>189</v>
      </c>
      <c r="N72" s="156">
        <f>IF(SUM(N73:N472)=SUM(O72,Z72),SUM(N73:N472),"B~Cの合計としてください")</f>
        <v>4116096</v>
      </c>
      <c r="O72" s="156">
        <f>SUM(O73:O472)</f>
        <v>4033323</v>
      </c>
      <c r="P72" s="156">
        <f>SUM(P73:P472)</f>
        <v>0</v>
      </c>
      <c r="Q72" s="156">
        <f t="shared" ref="Q72:Z72" si="0">SUM(Q73:Q472)</f>
        <v>65730</v>
      </c>
      <c r="R72" s="157">
        <f t="shared" si="0"/>
        <v>2348</v>
      </c>
      <c r="S72" s="65">
        <f t="shared" si="0"/>
        <v>2116600</v>
      </c>
      <c r="T72" s="157">
        <f t="shared" si="0"/>
        <v>80501</v>
      </c>
      <c r="U72" s="157">
        <f t="shared" si="0"/>
        <v>0</v>
      </c>
      <c r="V72" s="195">
        <f t="shared" si="0"/>
        <v>751434</v>
      </c>
      <c r="W72" s="196">
        <f t="shared" si="0"/>
        <v>939000</v>
      </c>
      <c r="X72" s="196">
        <f t="shared" si="0"/>
        <v>77710</v>
      </c>
      <c r="Y72" s="196">
        <f t="shared" si="0"/>
        <v>0</v>
      </c>
      <c r="Z72" s="157">
        <f t="shared" si="0"/>
        <v>82773</v>
      </c>
      <c r="AA72" s="69"/>
      <c r="AB72" s="66"/>
      <c r="AC72" s="66"/>
      <c r="AD72" s="20"/>
      <c r="AE72" s="20"/>
      <c r="AF72" s="576"/>
      <c r="AG72" s="65"/>
      <c r="AH72" s="65"/>
      <c r="AI72" s="20"/>
      <c r="AJ72" s="20"/>
      <c r="AK72" s="20"/>
      <c r="AL72" s="70"/>
      <c r="AM72" s="502"/>
      <c r="AN72" s="503"/>
      <c r="AO72" s="10"/>
      <c r="AP72" s="10"/>
      <c r="AQ72" s="10"/>
      <c r="AR72" s="10"/>
      <c r="AS72" s="10"/>
      <c r="AT72" s="10"/>
      <c r="AU72" s="10"/>
      <c r="AV72" s="20"/>
      <c r="AW72" s="20"/>
      <c r="AX72" s="20"/>
      <c r="AY72" s="20"/>
      <c r="AZ72" s="20"/>
      <c r="BA72" s="10"/>
      <c r="BB72" s="46"/>
      <c r="BC72" s="46"/>
      <c r="BD72" s="46"/>
      <c r="BE72" s="46"/>
      <c r="BF72" s="10"/>
      <c r="BG72" s="10"/>
      <c r="BH72" s="10"/>
      <c r="BI72" s="10"/>
      <c r="BJ72" s="10"/>
      <c r="BK72" s="10"/>
      <c r="BL72" s="10"/>
      <c r="BM72" s="10"/>
      <c r="BN72" s="20"/>
      <c r="BO72" s="20"/>
      <c r="BP72" s="20"/>
      <c r="BQ72" s="20"/>
      <c r="BR72" s="20"/>
      <c r="BS72" s="20"/>
      <c r="BT72" s="20"/>
      <c r="BU72" s="20"/>
      <c r="BV72" s="20"/>
      <c r="BW72" s="518"/>
      <c r="BX72" s="494"/>
      <c r="BY72" s="495"/>
      <c r="BZ72" s="495"/>
      <c r="CA72" s="496"/>
      <c r="CB72" s="496"/>
      <c r="CC72" s="495"/>
      <c r="CD72" s="495"/>
      <c r="CE72" s="495"/>
      <c r="CF72" s="495"/>
      <c r="CG72" s="495"/>
      <c r="CH72" s="495"/>
      <c r="CI72" s="495"/>
      <c r="CJ72" s="495"/>
    </row>
    <row r="73" spans="1:89" ht="237.6" customHeight="1" x14ac:dyDescent="0.2">
      <c r="A73" s="650" t="s">
        <v>190</v>
      </c>
      <c r="B73" s="357" t="s">
        <v>191</v>
      </c>
      <c r="C73" s="358">
        <v>1</v>
      </c>
      <c r="D73" s="359" t="s">
        <v>7754</v>
      </c>
      <c r="E73" s="360" t="s">
        <v>7755</v>
      </c>
      <c r="F73" s="361" t="s">
        <v>226</v>
      </c>
      <c r="G73" s="361" t="s">
        <v>226</v>
      </c>
      <c r="H73" s="361" t="s">
        <v>226</v>
      </c>
      <c r="I73" s="362" t="s">
        <v>7756</v>
      </c>
      <c r="J73" s="363" t="s">
        <v>7757</v>
      </c>
      <c r="K73" s="363" t="s">
        <v>226</v>
      </c>
      <c r="L73" s="363" t="s">
        <v>264</v>
      </c>
      <c r="M73" s="362"/>
      <c r="N73" s="281">
        <v>68078</v>
      </c>
      <c r="O73" s="281">
        <v>68078</v>
      </c>
      <c r="P73" s="281">
        <v>0</v>
      </c>
      <c r="Q73" s="281">
        <v>65730</v>
      </c>
      <c r="R73" s="281">
        <v>2348</v>
      </c>
      <c r="S73" s="281"/>
      <c r="T73" s="281"/>
      <c r="U73" s="281"/>
      <c r="V73" s="282">
        <v>0</v>
      </c>
      <c r="W73" s="283"/>
      <c r="X73" s="283"/>
      <c r="Y73" s="283"/>
      <c r="Z73" s="281">
        <v>0</v>
      </c>
      <c r="AA73" s="364" t="s">
        <v>7758</v>
      </c>
      <c r="AB73" s="363" t="s">
        <v>264</v>
      </c>
      <c r="AC73" s="363" t="s">
        <v>226</v>
      </c>
      <c r="AD73" s="365" t="s">
        <v>264</v>
      </c>
      <c r="AE73" s="538" t="s">
        <v>296</v>
      </c>
      <c r="AF73" s="598" t="s">
        <v>384</v>
      </c>
      <c r="AG73" s="547" t="s">
        <v>7759</v>
      </c>
      <c r="AH73" s="18" t="s">
        <v>7760</v>
      </c>
      <c r="AI73" s="558" t="s">
        <v>7761</v>
      </c>
      <c r="AJ73" s="599"/>
      <c r="AK73" s="565"/>
      <c r="AL73" s="366" t="s">
        <v>7762</v>
      </c>
      <c r="AM73" s="367"/>
      <c r="AN73" s="423"/>
      <c r="AO73" s="497"/>
      <c r="AP73" s="22"/>
      <c r="AQ73" s="26"/>
      <c r="AR73" s="30"/>
      <c r="AS73" s="30"/>
      <c r="AT73" s="34"/>
      <c r="AU73" s="36"/>
      <c r="AV73" s="38"/>
      <c r="AW73" s="161"/>
      <c r="AX73" s="43"/>
      <c r="AY73" s="39"/>
      <c r="AZ73" s="43"/>
      <c r="BA73" s="44"/>
      <c r="BB73" s="45"/>
      <c r="BC73" s="45"/>
      <c r="BD73" s="45"/>
      <c r="BE73" s="47"/>
      <c r="BF73" s="44"/>
      <c r="BG73" s="44"/>
      <c r="BH73" s="44"/>
      <c r="BI73" s="49"/>
      <c r="BJ73" s="49"/>
      <c r="BK73" s="49"/>
      <c r="BL73" s="49"/>
      <c r="BM73" s="164"/>
      <c r="BN73" s="49"/>
      <c r="BO73" s="44"/>
      <c r="BP73" s="44"/>
      <c r="BQ73" s="44"/>
      <c r="BR73" s="49"/>
      <c r="BS73" s="49"/>
      <c r="BT73" s="49"/>
      <c r="BU73" s="44"/>
      <c r="BV73" s="50"/>
      <c r="BW73" s="519"/>
      <c r="BX73" s="528" t="str">
        <f>IF(F73="","",IF(AF73&gt;0,"","error"))</f>
        <v/>
      </c>
      <c r="BY73" s="509" t="str">
        <f>IF(F73="","",IF(OR(分岐管理シート!AF73&lt;13,分岐管理シート!AF73&gt;26),"error",""))</f>
        <v/>
      </c>
      <c r="BZ73" s="509" t="str">
        <f>IF(F73="","",IF(VLOOKUP(AE73,―!$AD$1:$AE$26,2,FALSE)&lt;=VLOOKUP(AF73,―!$AD$15:$AE$27,2,FALSE),"","error"))</f>
        <v/>
      </c>
      <c r="CA73" s="509"/>
      <c r="CB73" s="509"/>
      <c r="CC73" s="509"/>
      <c r="CD73" s="509"/>
      <c r="CE73" s="509"/>
      <c r="CF73" s="509"/>
      <c r="CG73" s="509" t="str">
        <f>IF(AND(AD73&lt;&gt;"○",AF73="R7.4以降"),IF(AJ73="","error",""),"")</f>
        <v/>
      </c>
      <c r="CH73" s="509" t="str">
        <f>分岐管理シート!AW73</f>
        <v/>
      </c>
      <c r="CI73" s="509" t="str">
        <f>IF(AND(H73="",OR(AJ73&lt;&gt;"",AK73&lt;&gt;"")),"error","")</f>
        <v/>
      </c>
      <c r="CJ73" s="167" t="str">
        <f>IF(AJ73&lt;&gt;"",IF(AND(AD73&lt;&gt;"○",AF73="R7.4以降"),"","error"),"")</f>
        <v/>
      </c>
      <c r="CK73" s="11">
        <f>IF(COUNTIF(BX73:CJ73,"error")&gt;0,1,0)</f>
        <v>0</v>
      </c>
    </row>
    <row r="74" spans="1:89" ht="300" customHeight="1" x14ac:dyDescent="0.2">
      <c r="A74" s="651"/>
      <c r="B74" s="368" t="s">
        <v>192</v>
      </c>
      <c r="C74" s="369">
        <v>2</v>
      </c>
      <c r="D74" s="370" t="s">
        <v>7763</v>
      </c>
      <c r="E74" s="371" t="s">
        <v>7764</v>
      </c>
      <c r="F74" s="372" t="s">
        <v>226</v>
      </c>
      <c r="G74" s="373" t="s">
        <v>226</v>
      </c>
      <c r="H74" s="373" t="s">
        <v>226</v>
      </c>
      <c r="I74" s="374" t="s">
        <v>7765</v>
      </c>
      <c r="J74" s="375" t="s">
        <v>7757</v>
      </c>
      <c r="K74" s="375" t="s">
        <v>226</v>
      </c>
      <c r="L74" s="375" t="s">
        <v>264</v>
      </c>
      <c r="M74" s="374"/>
      <c r="N74" s="284">
        <v>2279874</v>
      </c>
      <c r="O74" s="284">
        <v>2197101</v>
      </c>
      <c r="P74" s="284">
        <v>0</v>
      </c>
      <c r="Q74" s="284"/>
      <c r="R74" s="284"/>
      <c r="S74" s="284">
        <v>2116600</v>
      </c>
      <c r="T74" s="284">
        <v>80501</v>
      </c>
      <c r="U74" s="284"/>
      <c r="V74" s="285">
        <v>0</v>
      </c>
      <c r="W74" s="286"/>
      <c r="X74" s="286"/>
      <c r="Y74" s="286"/>
      <c r="Z74" s="284">
        <v>82773</v>
      </c>
      <c r="AA74" s="376" t="s">
        <v>7766</v>
      </c>
      <c r="AB74" s="375" t="s">
        <v>264</v>
      </c>
      <c r="AC74" s="375" t="s">
        <v>226</v>
      </c>
      <c r="AD74" s="377" t="s">
        <v>264</v>
      </c>
      <c r="AE74" s="539" t="s">
        <v>324</v>
      </c>
      <c r="AF74" s="578" t="s">
        <v>384</v>
      </c>
      <c r="AG74" s="548" t="s">
        <v>7767</v>
      </c>
      <c r="AH74" s="71" t="s">
        <v>7760</v>
      </c>
      <c r="AI74" s="390" t="s">
        <v>7761</v>
      </c>
      <c r="AJ74" s="588"/>
      <c r="AK74" s="371"/>
      <c r="AL74" s="378" t="s">
        <v>7768</v>
      </c>
      <c r="AM74" s="379"/>
      <c r="AN74" s="425"/>
      <c r="AO74" s="498"/>
      <c r="AP74" s="23"/>
      <c r="AQ74" s="27"/>
      <c r="AR74" s="31"/>
      <c r="AS74" s="31"/>
      <c r="AT74" s="35"/>
      <c r="AU74" s="37"/>
      <c r="AV74" s="14"/>
      <c r="AW74" s="41"/>
      <c r="AX74" s="41"/>
      <c r="AY74" s="72"/>
      <c r="AZ74" s="55"/>
      <c r="BA74" s="42"/>
      <c r="BB74" s="37"/>
      <c r="BC74" s="37"/>
      <c r="BD74" s="37"/>
      <c r="BE74" s="37"/>
      <c r="BF74" s="42"/>
      <c r="BG74" s="48"/>
      <c r="BH74" s="42"/>
      <c r="BI74" s="37"/>
      <c r="BJ74" s="37"/>
      <c r="BK74" s="37"/>
      <c r="BL74" s="37"/>
      <c r="BM74" s="165"/>
      <c r="BN74" s="37"/>
      <c r="BO74" s="42"/>
      <c r="BP74" s="42"/>
      <c r="BQ74" s="42"/>
      <c r="BR74" s="37"/>
      <c r="BS74" s="37"/>
      <c r="BT74" s="37"/>
      <c r="BU74" s="42"/>
      <c r="BV74" s="51"/>
      <c r="BW74" s="520"/>
      <c r="BX74" s="529" t="str">
        <f t="shared" ref="BX74:BX137" si="1">IF(F74="","",IF(AF74&gt;0,"","error"))</f>
        <v/>
      </c>
      <c r="BY74" s="510" t="str">
        <f>IF(F74="","",IF(OR(分岐管理シート!AF74&lt;13,分岐管理シート!AF74&gt;26),"error",""))</f>
        <v/>
      </c>
      <c r="BZ74" s="510" t="str">
        <f>IF(F74="","",IF(VLOOKUP(AE74,―!$AD$1:$AE$26,2,FALSE)&lt;=VLOOKUP(AF74,―!$AD$15:$AE$27,2,FALSE),"","error"))</f>
        <v/>
      </c>
      <c r="CA74" s="510"/>
      <c r="CB74" s="510"/>
      <c r="CC74" s="510"/>
      <c r="CD74" s="510"/>
      <c r="CE74" s="510"/>
      <c r="CF74" s="510"/>
      <c r="CG74" s="510" t="str">
        <f t="shared" ref="CG74:CG137" si="2">IF(AND(AD74&lt;&gt;"○",AF74="R7.4以降"),IF(AJ74="","error",""),"")</f>
        <v/>
      </c>
      <c r="CH74" s="510" t="str">
        <f>分岐管理シート!AW74</f>
        <v/>
      </c>
      <c r="CI74" s="510" t="str">
        <f t="shared" ref="CI74:CI137" si="3">IF(AND(H74="",OR(AJ74&lt;&gt;"",AK74&lt;&gt;"")),"error","")</f>
        <v/>
      </c>
      <c r="CJ74" s="52" t="str">
        <f t="shared" ref="CJ74:CJ137" si="4">IF(AJ74&lt;&gt;"",IF(AND(AD74&lt;&gt;"○",AF74="R7.4以降"),"","error"),"")</f>
        <v/>
      </c>
      <c r="CK74" s="11">
        <f t="shared" ref="CK74:CK137" si="5">IF(COUNTIF(BX74:CJ74,"error")&gt;0,1,0)</f>
        <v>0</v>
      </c>
    </row>
    <row r="75" spans="1:89" ht="96" x14ac:dyDescent="0.2">
      <c r="A75" s="651"/>
      <c r="B75" s="380" t="s">
        <v>193</v>
      </c>
      <c r="C75" s="369">
        <v>3</v>
      </c>
      <c r="D75" s="381"/>
      <c r="E75" s="382"/>
      <c r="F75" s="383"/>
      <c r="G75" s="384"/>
      <c r="H75" s="384"/>
      <c r="I75" s="385"/>
      <c r="J75" s="386"/>
      <c r="K75" s="386"/>
      <c r="L75" s="386"/>
      <c r="M75" s="374"/>
      <c r="N75" s="284">
        <v>0</v>
      </c>
      <c r="O75" s="284">
        <v>0</v>
      </c>
      <c r="P75" s="284"/>
      <c r="Q75" s="284"/>
      <c r="R75" s="284"/>
      <c r="S75" s="284"/>
      <c r="T75" s="284"/>
      <c r="U75" s="387"/>
      <c r="V75" s="286"/>
      <c r="W75" s="286"/>
      <c r="X75" s="286"/>
      <c r="Y75" s="286"/>
      <c r="Z75" s="387"/>
      <c r="AA75" s="376"/>
      <c r="AB75" s="386"/>
      <c r="AC75" s="386"/>
      <c r="AD75" s="388"/>
      <c r="AE75" s="540"/>
      <c r="AF75" s="579"/>
      <c r="AG75" s="549"/>
      <c r="AH75" s="389"/>
      <c r="AI75" s="559"/>
      <c r="AJ75" s="588"/>
      <c r="AK75" s="566"/>
      <c r="AL75" s="391"/>
      <c r="AM75" s="379"/>
      <c r="AN75" s="425"/>
      <c r="AO75" s="498"/>
      <c r="AP75" s="23"/>
      <c r="AQ75" s="27"/>
      <c r="AR75" s="31"/>
      <c r="AS75" s="31"/>
      <c r="AT75" s="35"/>
      <c r="AU75" s="37"/>
      <c r="AV75" s="14"/>
      <c r="AW75" s="41"/>
      <c r="AX75" s="41"/>
      <c r="AY75" s="73"/>
      <c r="AZ75" s="41"/>
      <c r="BA75" s="42"/>
      <c r="BB75" s="37"/>
      <c r="BC75" s="37"/>
      <c r="BD75" s="37"/>
      <c r="BE75" s="37"/>
      <c r="BF75" s="42"/>
      <c r="BG75" s="48"/>
      <c r="BH75" s="42"/>
      <c r="BI75" s="37"/>
      <c r="BJ75" s="37"/>
      <c r="BK75" s="37"/>
      <c r="BL75" s="37"/>
      <c r="BM75" s="166"/>
      <c r="BN75" s="37"/>
      <c r="BO75" s="42"/>
      <c r="BP75" s="42"/>
      <c r="BQ75" s="42"/>
      <c r="BR75" s="37"/>
      <c r="BS75" s="37"/>
      <c r="BT75" s="37"/>
      <c r="BU75" s="42"/>
      <c r="BV75" s="51"/>
      <c r="BW75" s="520"/>
      <c r="BX75" s="529" t="str">
        <f t="shared" si="1"/>
        <v/>
      </c>
      <c r="BY75" s="510" t="str">
        <f>IF(F75="","",IF(OR(分岐管理シート!AF75&lt;13,分岐管理シート!AF75&gt;26),"error",""))</f>
        <v/>
      </c>
      <c r="BZ75" s="510" t="str">
        <f>IF(F75="","",IF(VLOOKUP(AE75,―!$AD$1:$AE$26,2,FALSE)&lt;=VLOOKUP(AF75,―!$AD$15:$AE$27,2,FALSE),"","error"))</f>
        <v/>
      </c>
      <c r="CA75" s="510"/>
      <c r="CB75" s="510"/>
      <c r="CC75" s="510"/>
      <c r="CD75" s="510"/>
      <c r="CE75" s="510"/>
      <c r="CF75" s="510"/>
      <c r="CG75" s="510" t="str">
        <f t="shared" si="2"/>
        <v/>
      </c>
      <c r="CH75" s="510" t="str">
        <f>分岐管理シート!AW75</f>
        <v/>
      </c>
      <c r="CI75" s="510" t="str">
        <f t="shared" si="3"/>
        <v/>
      </c>
      <c r="CJ75" s="52" t="str">
        <f t="shared" si="4"/>
        <v/>
      </c>
      <c r="CK75" s="11">
        <f t="shared" si="5"/>
        <v>0</v>
      </c>
    </row>
    <row r="76" spans="1:89" ht="115.2" x14ac:dyDescent="0.2">
      <c r="A76" s="651"/>
      <c r="B76" s="392" t="s">
        <v>194</v>
      </c>
      <c r="C76" s="393">
        <v>4</v>
      </c>
      <c r="D76" s="394"/>
      <c r="E76" s="395"/>
      <c r="F76" s="396"/>
      <c r="G76" s="397"/>
      <c r="H76" s="397"/>
      <c r="I76" s="398"/>
      <c r="J76" s="399"/>
      <c r="K76" s="399"/>
      <c r="L76" s="399"/>
      <c r="M76" s="400"/>
      <c r="N76" s="330">
        <v>0</v>
      </c>
      <c r="O76" s="330">
        <v>0</v>
      </c>
      <c r="P76" s="401"/>
      <c r="Q76" s="401"/>
      <c r="R76" s="330"/>
      <c r="S76" s="330"/>
      <c r="T76" s="330"/>
      <c r="U76" s="330"/>
      <c r="V76" s="287"/>
      <c r="W76" s="287"/>
      <c r="X76" s="287"/>
      <c r="Y76" s="287"/>
      <c r="Z76" s="401"/>
      <c r="AA76" s="402"/>
      <c r="AB76" s="399"/>
      <c r="AC76" s="399"/>
      <c r="AD76" s="403"/>
      <c r="AE76" s="541"/>
      <c r="AF76" s="580"/>
      <c r="AG76" s="550"/>
      <c r="AH76" s="404"/>
      <c r="AI76" s="560"/>
      <c r="AJ76" s="589"/>
      <c r="AK76" s="567"/>
      <c r="AL76" s="391"/>
      <c r="AM76" s="379"/>
      <c r="AN76" s="425"/>
      <c r="AO76" s="498"/>
      <c r="AP76" s="23"/>
      <c r="AQ76" s="27"/>
      <c r="AR76" s="31"/>
      <c r="AS76" s="31"/>
      <c r="AT76" s="35"/>
      <c r="AU76" s="37"/>
      <c r="AV76" s="14"/>
      <c r="AW76" s="41"/>
      <c r="AX76" s="41"/>
      <c r="AY76" s="168"/>
      <c r="AZ76" s="41"/>
      <c r="BA76" s="42"/>
      <c r="BB76" s="37"/>
      <c r="BC76" s="37"/>
      <c r="BD76" s="37"/>
      <c r="BE76" s="37"/>
      <c r="BF76" s="42"/>
      <c r="BG76" s="48"/>
      <c r="BH76" s="42"/>
      <c r="BI76" s="37"/>
      <c r="BJ76" s="37"/>
      <c r="BK76" s="37"/>
      <c r="BL76" s="37"/>
      <c r="BM76" s="168"/>
      <c r="BN76" s="37"/>
      <c r="BO76" s="42"/>
      <c r="BP76" s="42"/>
      <c r="BQ76" s="42"/>
      <c r="BR76" s="37"/>
      <c r="BS76" s="37"/>
      <c r="BT76" s="37"/>
      <c r="BU76" s="42"/>
      <c r="BV76" s="51"/>
      <c r="BW76" s="520"/>
      <c r="BX76" s="529" t="str">
        <f t="shared" si="1"/>
        <v/>
      </c>
      <c r="BY76" s="510" t="str">
        <f>IF(F76="","",IF(OR(分岐管理シート!AF76&lt;13,分岐管理シート!AF76&gt;26),"error",""))</f>
        <v/>
      </c>
      <c r="BZ76" s="510" t="str">
        <f>IF(F76="","",IF(VLOOKUP(AE76,―!$AD$1:$AE$26,2,FALSE)&lt;=VLOOKUP(AF76,―!$AD$15:$AE$27,2,FALSE),"","error"))</f>
        <v/>
      </c>
      <c r="CA76" s="510"/>
      <c r="CB76" s="510"/>
      <c r="CC76" s="510"/>
      <c r="CD76" s="510"/>
      <c r="CE76" s="510"/>
      <c r="CF76" s="510"/>
      <c r="CG76" s="510" t="str">
        <f t="shared" si="2"/>
        <v/>
      </c>
      <c r="CH76" s="510" t="str">
        <f>分岐管理シート!AW76</f>
        <v/>
      </c>
      <c r="CI76" s="510" t="str">
        <f t="shared" si="3"/>
        <v/>
      </c>
      <c r="CJ76" s="52" t="str">
        <f t="shared" si="4"/>
        <v/>
      </c>
      <c r="CK76" s="11">
        <f t="shared" si="5"/>
        <v>0</v>
      </c>
    </row>
    <row r="77" spans="1:89" ht="76.8" x14ac:dyDescent="0.2">
      <c r="A77" s="651"/>
      <c r="B77" s="392" t="s">
        <v>195</v>
      </c>
      <c r="C77" s="393">
        <v>5</v>
      </c>
      <c r="D77" s="394"/>
      <c r="E77" s="395"/>
      <c r="F77" s="396"/>
      <c r="G77" s="397"/>
      <c r="H77" s="397"/>
      <c r="I77" s="398"/>
      <c r="J77" s="399"/>
      <c r="K77" s="399"/>
      <c r="L77" s="399"/>
      <c r="M77" s="400"/>
      <c r="N77" s="330">
        <v>0</v>
      </c>
      <c r="O77" s="330">
        <v>0</v>
      </c>
      <c r="P77" s="401"/>
      <c r="Q77" s="330"/>
      <c r="R77" s="330"/>
      <c r="S77" s="401"/>
      <c r="T77" s="330"/>
      <c r="U77" s="330"/>
      <c r="V77" s="287"/>
      <c r="W77" s="287"/>
      <c r="X77" s="287"/>
      <c r="Y77" s="287"/>
      <c r="Z77" s="401"/>
      <c r="AA77" s="402"/>
      <c r="AB77" s="399"/>
      <c r="AC77" s="399"/>
      <c r="AD77" s="403"/>
      <c r="AE77" s="541"/>
      <c r="AF77" s="580"/>
      <c r="AG77" s="551"/>
      <c r="AH77" s="405"/>
      <c r="AI77" s="560"/>
      <c r="AJ77" s="590"/>
      <c r="AK77" s="568"/>
      <c r="AL77" s="406"/>
      <c r="AM77" s="379"/>
      <c r="AN77" s="425"/>
      <c r="AO77" s="498"/>
      <c r="AP77" s="23"/>
      <c r="AQ77" s="27"/>
      <c r="AR77" s="31"/>
      <c r="AS77" s="31"/>
      <c r="AT77" s="35"/>
      <c r="AU77" s="37"/>
      <c r="AV77" s="14"/>
      <c r="AW77" s="41"/>
      <c r="AX77" s="41"/>
      <c r="AY77" s="40"/>
      <c r="AZ77" s="41"/>
      <c r="BA77" s="42"/>
      <c r="BB77" s="37"/>
      <c r="BC77" s="37"/>
      <c r="BD77" s="37"/>
      <c r="BE77" s="37"/>
      <c r="BF77" s="37"/>
      <c r="BG77" s="42"/>
      <c r="BH77" s="42"/>
      <c r="BI77" s="37"/>
      <c r="BJ77" s="37"/>
      <c r="BK77" s="37"/>
      <c r="BL77" s="37"/>
      <c r="BM77" s="42"/>
      <c r="BN77" s="37"/>
      <c r="BO77" s="42"/>
      <c r="BP77" s="42"/>
      <c r="BQ77" s="42"/>
      <c r="BR77" s="37"/>
      <c r="BS77" s="37"/>
      <c r="BT77" s="37"/>
      <c r="BU77" s="42"/>
      <c r="BV77" s="51"/>
      <c r="BW77" s="520"/>
      <c r="BX77" s="529" t="str">
        <f t="shared" si="1"/>
        <v/>
      </c>
      <c r="BY77" s="510" t="str">
        <f>IF(F77="","",IF(OR(分岐管理シート!AF77&lt;13,分岐管理シート!AF77&gt;26),"error",""))</f>
        <v/>
      </c>
      <c r="BZ77" s="510" t="str">
        <f>IF(F77="","",IF(VLOOKUP(AE77,―!$AD$1:$AE$26,2,FALSE)&lt;=VLOOKUP(AF77,―!$AD$15:$AE$27,2,FALSE),"","error"))</f>
        <v/>
      </c>
      <c r="CA77" s="510"/>
      <c r="CB77" s="510"/>
      <c r="CC77" s="510"/>
      <c r="CD77" s="510"/>
      <c r="CE77" s="510"/>
      <c r="CF77" s="510"/>
      <c r="CG77" s="510" t="str">
        <f t="shared" si="2"/>
        <v/>
      </c>
      <c r="CH77" s="510" t="str">
        <f>分岐管理シート!AW77</f>
        <v/>
      </c>
      <c r="CI77" s="510" t="str">
        <f t="shared" si="3"/>
        <v/>
      </c>
      <c r="CJ77" s="52" t="str">
        <f t="shared" si="4"/>
        <v/>
      </c>
      <c r="CK77" s="11">
        <f t="shared" si="5"/>
        <v>0</v>
      </c>
    </row>
    <row r="78" spans="1:89" ht="77.400000000000006" thickBot="1" x14ac:dyDescent="0.25">
      <c r="A78" s="652"/>
      <c r="B78" s="407" t="s">
        <v>196</v>
      </c>
      <c r="C78" s="408">
        <v>6</v>
      </c>
      <c r="D78" s="409"/>
      <c r="E78" s="410"/>
      <c r="F78" s="411"/>
      <c r="G78" s="412"/>
      <c r="H78" s="412"/>
      <c r="I78" s="413"/>
      <c r="J78" s="414"/>
      <c r="K78" s="414"/>
      <c r="L78" s="414"/>
      <c r="M78" s="415"/>
      <c r="N78" s="288">
        <v>0</v>
      </c>
      <c r="O78" s="289">
        <v>0</v>
      </c>
      <c r="P78" s="416"/>
      <c r="Q78" s="290"/>
      <c r="R78" s="417"/>
      <c r="S78" s="290"/>
      <c r="T78" s="417"/>
      <c r="U78" s="290"/>
      <c r="V78" s="291"/>
      <c r="W78" s="291"/>
      <c r="X78" s="291"/>
      <c r="Y78" s="291"/>
      <c r="Z78" s="417"/>
      <c r="AA78" s="418"/>
      <c r="AB78" s="414"/>
      <c r="AC78" s="414"/>
      <c r="AD78" s="412"/>
      <c r="AE78" s="542"/>
      <c r="AF78" s="581"/>
      <c r="AG78" s="552"/>
      <c r="AH78" s="419"/>
      <c r="AI78" s="561"/>
      <c r="AJ78" s="591"/>
      <c r="AK78" s="569"/>
      <c r="AL78" s="420"/>
      <c r="AM78" s="379"/>
      <c r="AN78" s="425"/>
      <c r="AO78" s="499"/>
      <c r="AP78" s="202"/>
      <c r="AQ78" s="203"/>
      <c r="AR78" s="204"/>
      <c r="AS78" s="204"/>
      <c r="AT78" s="205"/>
      <c r="AU78" s="206"/>
      <c r="AV78" s="104"/>
      <c r="AW78" s="207"/>
      <c r="AX78" s="207"/>
      <c r="AY78" s="207"/>
      <c r="AZ78" s="207"/>
      <c r="BA78" s="73"/>
      <c r="BB78" s="140"/>
      <c r="BC78" s="140"/>
      <c r="BD78" s="140"/>
      <c r="BE78" s="140"/>
      <c r="BF78" s="206"/>
      <c r="BG78" s="73"/>
      <c r="BH78" s="73"/>
      <c r="BI78" s="206"/>
      <c r="BJ78" s="206"/>
      <c r="BK78" s="206"/>
      <c r="BL78" s="206"/>
      <c r="BM78" s="73"/>
      <c r="BN78" s="206"/>
      <c r="BO78" s="73"/>
      <c r="BP78" s="73"/>
      <c r="BQ78" s="73"/>
      <c r="BR78" s="206"/>
      <c r="BS78" s="206"/>
      <c r="BT78" s="206"/>
      <c r="BU78" s="73"/>
      <c r="BV78" s="208"/>
      <c r="BW78" s="521"/>
      <c r="BX78" s="530" t="str">
        <f t="shared" si="1"/>
        <v/>
      </c>
      <c r="BY78" s="511" t="str">
        <f>IF(F78="","",IF(OR(分岐管理シート!AF78&lt;13,分岐管理シート!AF78&gt;26),"error",""))</f>
        <v/>
      </c>
      <c r="BZ78" s="511" t="str">
        <f>IF(F78="","",IF(VLOOKUP(AE78,―!$AD$1:$AE$26,2,FALSE)&lt;=VLOOKUP(AF78,―!$AD$15:$AE$27,2,FALSE),"","error"))</f>
        <v/>
      </c>
      <c r="CA78" s="511"/>
      <c r="CB78" s="511"/>
      <c r="CC78" s="511"/>
      <c r="CD78" s="511"/>
      <c r="CE78" s="511"/>
      <c r="CF78" s="511"/>
      <c r="CG78" s="511" t="str">
        <f t="shared" si="2"/>
        <v/>
      </c>
      <c r="CH78" s="511" t="str">
        <f>分岐管理シート!AW78</f>
        <v/>
      </c>
      <c r="CI78" s="511" t="str">
        <f t="shared" si="3"/>
        <v/>
      </c>
      <c r="CJ78" s="209" t="str">
        <f t="shared" si="4"/>
        <v/>
      </c>
      <c r="CK78" s="11">
        <f t="shared" si="5"/>
        <v>0</v>
      </c>
    </row>
    <row r="79" spans="1:89" ht="237.6" customHeight="1" x14ac:dyDescent="0.2">
      <c r="A79" s="653" t="s">
        <v>197</v>
      </c>
      <c r="B79" s="421" t="s">
        <v>198</v>
      </c>
      <c r="C79" s="358">
        <v>7</v>
      </c>
      <c r="D79" s="422" t="s">
        <v>7769</v>
      </c>
      <c r="E79" s="360" t="s">
        <v>316</v>
      </c>
      <c r="F79" s="361" t="s">
        <v>226</v>
      </c>
      <c r="G79" s="361" t="s">
        <v>226</v>
      </c>
      <c r="H79" s="361" t="s">
        <v>226</v>
      </c>
      <c r="I79" s="362" t="s">
        <v>7770</v>
      </c>
      <c r="J79" s="363" t="s">
        <v>7771</v>
      </c>
      <c r="K79" s="363" t="s">
        <v>226</v>
      </c>
      <c r="L79" s="363" t="s">
        <v>264</v>
      </c>
      <c r="M79" s="362"/>
      <c r="N79" s="281">
        <v>1023844</v>
      </c>
      <c r="O79" s="281">
        <v>1023844</v>
      </c>
      <c r="P79" s="292"/>
      <c r="Q79" s="292"/>
      <c r="R79" s="292"/>
      <c r="S79" s="292"/>
      <c r="T79" s="292"/>
      <c r="U79" s="292"/>
      <c r="V79" s="282">
        <v>7134</v>
      </c>
      <c r="W79" s="282">
        <v>939000</v>
      </c>
      <c r="X79" s="282">
        <v>77710</v>
      </c>
      <c r="Y79" s="282"/>
      <c r="Z79" s="281">
        <v>0</v>
      </c>
      <c r="AA79" s="364" t="s">
        <v>7772</v>
      </c>
      <c r="AB79" s="363" t="s">
        <v>264</v>
      </c>
      <c r="AC79" s="363" t="s">
        <v>226</v>
      </c>
      <c r="AD79" s="365" t="s">
        <v>264</v>
      </c>
      <c r="AE79" s="538" t="s">
        <v>382</v>
      </c>
      <c r="AF79" s="577" t="s">
        <v>386</v>
      </c>
      <c r="AG79" s="547" t="s">
        <v>7773</v>
      </c>
      <c r="AH79" s="18" t="s">
        <v>7760</v>
      </c>
      <c r="AI79" s="558" t="s">
        <v>7761</v>
      </c>
      <c r="AJ79" s="587" t="s">
        <v>7833</v>
      </c>
      <c r="AK79" s="565"/>
      <c r="AL79" s="366" t="s">
        <v>7768</v>
      </c>
      <c r="AM79" s="367"/>
      <c r="AN79" s="423"/>
      <c r="AO79" s="497"/>
      <c r="AP79" s="22"/>
      <c r="AQ79" s="26"/>
      <c r="AR79" s="30"/>
      <c r="AS79" s="30"/>
      <c r="AT79" s="34"/>
      <c r="AU79" s="36"/>
      <c r="AV79" s="211"/>
      <c r="AW79" s="212"/>
      <c r="AX79" s="43"/>
      <c r="AY79" s="213"/>
      <c r="AZ79" s="43"/>
      <c r="BA79" s="214"/>
      <c r="BB79" s="36"/>
      <c r="BC79" s="36"/>
      <c r="BD79" s="36"/>
      <c r="BE79" s="214"/>
      <c r="BF79" s="214"/>
      <c r="BG79" s="214"/>
      <c r="BH79" s="214"/>
      <c r="BI79" s="36"/>
      <c r="BJ79" s="36"/>
      <c r="BK79" s="36"/>
      <c r="BL79" s="36"/>
      <c r="BM79" s="215"/>
      <c r="BN79" s="36"/>
      <c r="BO79" s="214"/>
      <c r="BP79" s="214"/>
      <c r="BQ79" s="214"/>
      <c r="BR79" s="36"/>
      <c r="BS79" s="36"/>
      <c r="BT79" s="36"/>
      <c r="BU79" s="214"/>
      <c r="BV79" s="216"/>
      <c r="BW79" s="522"/>
      <c r="BX79" s="531" t="str">
        <f t="shared" si="1"/>
        <v/>
      </c>
      <c r="BY79" s="512" t="str">
        <f>IF(F79="","",IF(OR(分岐管理シート!AF79&lt;13,分岐管理シート!AF79&gt;26),"error",""))</f>
        <v/>
      </c>
      <c r="BZ79" s="512" t="str">
        <f>IF(F79="","",IF(VLOOKUP(AE79,―!$AD$1:$AE$26,2,FALSE)&lt;=VLOOKUP(AF79,―!$AD$15:$AE$27,2,FALSE),"","error"))</f>
        <v/>
      </c>
      <c r="CA79" s="512"/>
      <c r="CB79" s="512"/>
      <c r="CC79" s="512"/>
      <c r="CD79" s="512"/>
      <c r="CE79" s="512"/>
      <c r="CF79" s="512"/>
      <c r="CG79" s="512" t="str">
        <f t="shared" si="2"/>
        <v/>
      </c>
      <c r="CH79" s="512" t="str">
        <f>分岐管理シート!AW79</f>
        <v/>
      </c>
      <c r="CI79" s="512" t="str">
        <f t="shared" si="3"/>
        <v/>
      </c>
      <c r="CJ79" s="217" t="str">
        <f t="shared" si="4"/>
        <v/>
      </c>
      <c r="CK79" s="11">
        <f t="shared" si="5"/>
        <v>0</v>
      </c>
    </row>
    <row r="80" spans="1:89" ht="112.05" customHeight="1" x14ac:dyDescent="0.2">
      <c r="A80" s="654"/>
      <c r="B80" s="424" t="s">
        <v>199</v>
      </c>
      <c r="C80" s="369">
        <v>8</v>
      </c>
      <c r="D80" s="381"/>
      <c r="E80" s="382"/>
      <c r="F80" s="383"/>
      <c r="G80" s="384"/>
      <c r="H80" s="384"/>
      <c r="I80" s="385"/>
      <c r="J80" s="386"/>
      <c r="K80" s="386"/>
      <c r="L80" s="386"/>
      <c r="M80" s="374"/>
      <c r="N80" s="284">
        <v>0</v>
      </c>
      <c r="O80" s="284">
        <v>0</v>
      </c>
      <c r="P80" s="293"/>
      <c r="Q80" s="293"/>
      <c r="R80" s="293"/>
      <c r="S80" s="293"/>
      <c r="T80" s="293"/>
      <c r="U80" s="293"/>
      <c r="V80" s="285"/>
      <c r="W80" s="285"/>
      <c r="X80" s="285"/>
      <c r="Y80" s="387"/>
      <c r="Z80" s="387"/>
      <c r="AA80" s="376"/>
      <c r="AB80" s="386"/>
      <c r="AC80" s="386"/>
      <c r="AD80" s="388"/>
      <c r="AE80" s="540"/>
      <c r="AF80" s="579"/>
      <c r="AG80" s="549"/>
      <c r="AH80" s="389"/>
      <c r="AI80" s="559"/>
      <c r="AJ80" s="588"/>
      <c r="AK80" s="566"/>
      <c r="AL80" s="391"/>
      <c r="AM80" s="379"/>
      <c r="AN80" s="425"/>
      <c r="AO80" s="498"/>
      <c r="AP80" s="23"/>
      <c r="AQ80" s="27"/>
      <c r="AR80" s="31"/>
      <c r="AS80" s="31"/>
      <c r="AT80" s="35"/>
      <c r="AU80" s="37"/>
      <c r="AV80" s="14"/>
      <c r="AW80" s="41"/>
      <c r="AX80" s="41"/>
      <c r="AY80" s="73"/>
      <c r="AZ80" s="41"/>
      <c r="BA80" s="42"/>
      <c r="BB80" s="37"/>
      <c r="BC80" s="37"/>
      <c r="BD80" s="37"/>
      <c r="BE80" s="37"/>
      <c r="BF80" s="42"/>
      <c r="BG80" s="48"/>
      <c r="BH80" s="42"/>
      <c r="BI80" s="37"/>
      <c r="BJ80" s="37"/>
      <c r="BK80" s="37"/>
      <c r="BL80" s="37"/>
      <c r="BM80" s="166"/>
      <c r="BN80" s="37"/>
      <c r="BO80" s="42"/>
      <c r="BP80" s="42"/>
      <c r="BQ80" s="42"/>
      <c r="BR80" s="37"/>
      <c r="BS80" s="37"/>
      <c r="BT80" s="37"/>
      <c r="BU80" s="42"/>
      <c r="BV80" s="51"/>
      <c r="BW80" s="520"/>
      <c r="BX80" s="529" t="str">
        <f t="shared" si="1"/>
        <v/>
      </c>
      <c r="BY80" s="510" t="str">
        <f>IF(F80="","",IF(OR(分岐管理シート!AF80&lt;13,分岐管理シート!AF80&gt;26),"error",""))</f>
        <v/>
      </c>
      <c r="BZ80" s="510" t="str">
        <f>IF(F80="","",IF(VLOOKUP(AE80,―!$AD$1:$AE$26,2,FALSE)&lt;=VLOOKUP(AF80,―!$AD$15:$AE$27,2,FALSE),"","error"))</f>
        <v/>
      </c>
      <c r="CA80" s="510"/>
      <c r="CB80" s="510"/>
      <c r="CC80" s="510"/>
      <c r="CD80" s="510"/>
      <c r="CE80" s="510"/>
      <c r="CF80" s="510"/>
      <c r="CG80" s="510" t="str">
        <f t="shared" si="2"/>
        <v/>
      </c>
      <c r="CH80" s="510" t="str">
        <f>分岐管理シート!AW80</f>
        <v/>
      </c>
      <c r="CI80" s="510" t="str">
        <f t="shared" si="3"/>
        <v/>
      </c>
      <c r="CJ80" s="218" t="str">
        <f t="shared" si="4"/>
        <v/>
      </c>
      <c r="CK80" s="11">
        <f t="shared" si="5"/>
        <v>0</v>
      </c>
    </row>
    <row r="81" spans="1:89" ht="130.05000000000001" customHeight="1" x14ac:dyDescent="0.2">
      <c r="A81" s="654"/>
      <c r="B81" s="426" t="s">
        <v>200</v>
      </c>
      <c r="C81" s="393">
        <v>9</v>
      </c>
      <c r="D81" s="394"/>
      <c r="E81" s="395"/>
      <c r="F81" s="396"/>
      <c r="G81" s="397"/>
      <c r="H81" s="397"/>
      <c r="I81" s="398"/>
      <c r="J81" s="399"/>
      <c r="K81" s="399"/>
      <c r="L81" s="399"/>
      <c r="M81" s="400"/>
      <c r="N81" s="330">
        <v>0</v>
      </c>
      <c r="O81" s="330">
        <v>0</v>
      </c>
      <c r="P81" s="294"/>
      <c r="Q81" s="294"/>
      <c r="R81" s="294"/>
      <c r="S81" s="294"/>
      <c r="T81" s="294"/>
      <c r="U81" s="294"/>
      <c r="V81" s="401"/>
      <c r="W81" s="401"/>
      <c r="X81" s="331"/>
      <c r="Y81" s="331"/>
      <c r="Z81" s="401"/>
      <c r="AA81" s="402"/>
      <c r="AB81" s="399"/>
      <c r="AC81" s="399"/>
      <c r="AD81" s="403"/>
      <c r="AE81" s="541"/>
      <c r="AF81" s="580"/>
      <c r="AG81" s="550"/>
      <c r="AH81" s="404"/>
      <c r="AI81" s="560"/>
      <c r="AJ81" s="589"/>
      <c r="AK81" s="567"/>
      <c r="AL81" s="391"/>
      <c r="AM81" s="379"/>
      <c r="AN81" s="425"/>
      <c r="AO81" s="498"/>
      <c r="AP81" s="23"/>
      <c r="AQ81" s="27"/>
      <c r="AR81" s="31"/>
      <c r="AS81" s="31"/>
      <c r="AT81" s="35"/>
      <c r="AU81" s="37"/>
      <c r="AV81" s="14"/>
      <c r="AW81" s="41"/>
      <c r="AX81" s="41"/>
      <c r="AY81" s="168"/>
      <c r="AZ81" s="41"/>
      <c r="BA81" s="42"/>
      <c r="BB81" s="37"/>
      <c r="BC81" s="37"/>
      <c r="BD81" s="37"/>
      <c r="BE81" s="37"/>
      <c r="BF81" s="42"/>
      <c r="BG81" s="48"/>
      <c r="BH81" s="42"/>
      <c r="BI81" s="37"/>
      <c r="BJ81" s="37"/>
      <c r="BK81" s="37"/>
      <c r="BL81" s="37"/>
      <c r="BM81" s="168"/>
      <c r="BN81" s="37"/>
      <c r="BO81" s="42"/>
      <c r="BP81" s="42"/>
      <c r="BQ81" s="42"/>
      <c r="BR81" s="37"/>
      <c r="BS81" s="37"/>
      <c r="BT81" s="37"/>
      <c r="BU81" s="42"/>
      <c r="BV81" s="51"/>
      <c r="BW81" s="520"/>
      <c r="BX81" s="529" t="str">
        <f t="shared" si="1"/>
        <v/>
      </c>
      <c r="BY81" s="510" t="str">
        <f>IF(F81="","",IF(OR(分岐管理シート!AF81&lt;13,分岐管理シート!AF81&gt;26),"error",""))</f>
        <v/>
      </c>
      <c r="BZ81" s="510" t="str">
        <f>IF(F81="","",IF(VLOOKUP(AE81,―!$AD$1:$AE$26,2,FALSE)&lt;=VLOOKUP(AF81,―!$AD$15:$AE$27,2,FALSE),"","error"))</f>
        <v/>
      </c>
      <c r="CA81" s="510"/>
      <c r="CB81" s="510"/>
      <c r="CC81" s="510"/>
      <c r="CD81" s="510"/>
      <c r="CE81" s="510"/>
      <c r="CF81" s="510"/>
      <c r="CG81" s="510" t="str">
        <f t="shared" si="2"/>
        <v/>
      </c>
      <c r="CH81" s="510" t="str">
        <f>分岐管理シート!AW81</f>
        <v/>
      </c>
      <c r="CI81" s="510" t="str">
        <f t="shared" si="3"/>
        <v/>
      </c>
      <c r="CJ81" s="218" t="str">
        <f t="shared" si="4"/>
        <v/>
      </c>
      <c r="CK81" s="11">
        <f t="shared" si="5"/>
        <v>0</v>
      </c>
    </row>
    <row r="82" spans="1:89" ht="77.400000000000006" thickBot="1" x14ac:dyDescent="0.25">
      <c r="A82" s="655"/>
      <c r="B82" s="427" t="s">
        <v>196</v>
      </c>
      <c r="C82" s="408">
        <v>10</v>
      </c>
      <c r="D82" s="409"/>
      <c r="E82" s="410"/>
      <c r="F82" s="411"/>
      <c r="G82" s="412"/>
      <c r="H82" s="412"/>
      <c r="I82" s="413"/>
      <c r="J82" s="414"/>
      <c r="K82" s="414"/>
      <c r="L82" s="414"/>
      <c r="M82" s="415"/>
      <c r="N82" s="288">
        <v>0</v>
      </c>
      <c r="O82" s="289">
        <v>0</v>
      </c>
      <c r="P82" s="295"/>
      <c r="Q82" s="296"/>
      <c r="R82" s="296"/>
      <c r="S82" s="296"/>
      <c r="T82" s="296"/>
      <c r="U82" s="296"/>
      <c r="V82" s="417"/>
      <c r="W82" s="297"/>
      <c r="X82" s="417"/>
      <c r="Y82" s="297"/>
      <c r="Z82" s="417"/>
      <c r="AA82" s="418"/>
      <c r="AB82" s="414"/>
      <c r="AC82" s="414"/>
      <c r="AD82" s="412"/>
      <c r="AE82" s="542"/>
      <c r="AF82" s="581"/>
      <c r="AG82" s="552"/>
      <c r="AH82" s="419"/>
      <c r="AI82" s="561"/>
      <c r="AJ82" s="591"/>
      <c r="AK82" s="569"/>
      <c r="AL82" s="420"/>
      <c r="AM82" s="428"/>
      <c r="AN82" s="429"/>
      <c r="AO82" s="500"/>
      <c r="AP82" s="219"/>
      <c r="AQ82" s="220"/>
      <c r="AR82" s="221"/>
      <c r="AS82" s="221"/>
      <c r="AT82" s="222"/>
      <c r="AU82" s="223"/>
      <c r="AV82" s="224"/>
      <c r="AW82" s="225"/>
      <c r="AX82" s="225"/>
      <c r="AY82" s="225"/>
      <c r="AZ82" s="225"/>
      <c r="BA82" s="226"/>
      <c r="BB82" s="223"/>
      <c r="BC82" s="223"/>
      <c r="BD82" s="223"/>
      <c r="BE82" s="223"/>
      <c r="BF82" s="223"/>
      <c r="BG82" s="226"/>
      <c r="BH82" s="226"/>
      <c r="BI82" s="223"/>
      <c r="BJ82" s="223"/>
      <c r="BK82" s="223"/>
      <c r="BL82" s="223"/>
      <c r="BM82" s="226"/>
      <c r="BN82" s="223"/>
      <c r="BO82" s="226"/>
      <c r="BP82" s="226"/>
      <c r="BQ82" s="226"/>
      <c r="BR82" s="223"/>
      <c r="BS82" s="223"/>
      <c r="BT82" s="223"/>
      <c r="BU82" s="226"/>
      <c r="BV82" s="227"/>
      <c r="BW82" s="523"/>
      <c r="BX82" s="532" t="str">
        <f t="shared" si="1"/>
        <v/>
      </c>
      <c r="BY82" s="513" t="str">
        <f>IF(F82="","",IF(OR(分岐管理シート!AF82&lt;13,分岐管理シート!AF82&gt;26),"error",""))</f>
        <v/>
      </c>
      <c r="BZ82" s="513" t="str">
        <f>IF(F82="","",IF(VLOOKUP(AE82,―!$AD$1:$AE$26,2,FALSE)&lt;=VLOOKUP(AF82,―!$AD$15:$AE$27,2,FALSE),"","error"))</f>
        <v/>
      </c>
      <c r="CA82" s="513"/>
      <c r="CB82" s="513"/>
      <c r="CC82" s="513"/>
      <c r="CD82" s="513"/>
      <c r="CE82" s="513"/>
      <c r="CF82" s="513"/>
      <c r="CG82" s="513" t="str">
        <f t="shared" si="2"/>
        <v/>
      </c>
      <c r="CH82" s="513" t="str">
        <f>分岐管理シート!AW82</f>
        <v/>
      </c>
      <c r="CI82" s="513" t="str">
        <f t="shared" si="3"/>
        <v/>
      </c>
      <c r="CJ82" s="228" t="str">
        <f t="shared" si="4"/>
        <v/>
      </c>
      <c r="CK82" s="11">
        <f t="shared" si="5"/>
        <v>0</v>
      </c>
    </row>
    <row r="83" spans="1:89" ht="243" x14ac:dyDescent="0.2">
      <c r="A83" s="182"/>
      <c r="B83" s="430"/>
      <c r="C83" s="431">
        <v>11</v>
      </c>
      <c r="D83" s="432" t="s">
        <v>7769</v>
      </c>
      <c r="E83" s="433" t="s">
        <v>7774</v>
      </c>
      <c r="F83" s="433" t="s">
        <v>226</v>
      </c>
      <c r="G83" s="434" t="s">
        <v>226</v>
      </c>
      <c r="H83" s="434" t="s">
        <v>226</v>
      </c>
      <c r="I83" s="435" t="s">
        <v>7775</v>
      </c>
      <c r="J83" s="435" t="s">
        <v>7771</v>
      </c>
      <c r="K83" s="436" t="s">
        <v>226</v>
      </c>
      <c r="L83" s="435" t="s">
        <v>7776</v>
      </c>
      <c r="M83" s="437"/>
      <c r="N83" s="298">
        <v>52500</v>
      </c>
      <c r="O83" s="299">
        <v>52500</v>
      </c>
      <c r="P83" s="438"/>
      <c r="Q83" s="439"/>
      <c r="R83" s="439"/>
      <c r="S83" s="439"/>
      <c r="T83" s="439"/>
      <c r="U83" s="439"/>
      <c r="V83" s="440">
        <v>52500</v>
      </c>
      <c r="W83" s="300"/>
      <c r="X83" s="300"/>
      <c r="Y83" s="300"/>
      <c r="Z83" s="440">
        <v>0</v>
      </c>
      <c r="AA83" s="437" t="s">
        <v>7777</v>
      </c>
      <c r="AB83" s="434" t="s">
        <v>264</v>
      </c>
      <c r="AC83" s="434" t="s">
        <v>264</v>
      </c>
      <c r="AD83" s="434" t="s">
        <v>264</v>
      </c>
      <c r="AE83" s="543" t="s">
        <v>382</v>
      </c>
      <c r="AF83" s="582" t="s">
        <v>386</v>
      </c>
      <c r="AG83" s="553" t="s">
        <v>7778</v>
      </c>
      <c r="AH83" s="441" t="s">
        <v>7760</v>
      </c>
      <c r="AI83" s="562" t="s">
        <v>7761</v>
      </c>
      <c r="AJ83" s="592" t="s">
        <v>7833</v>
      </c>
      <c r="AK83" s="570"/>
      <c r="AL83" s="442" t="s">
        <v>7768</v>
      </c>
      <c r="AM83" s="443"/>
      <c r="AN83" s="444"/>
      <c r="AO83" s="501"/>
      <c r="AP83" s="247"/>
      <c r="AQ83" s="248"/>
      <c r="AR83" s="249"/>
      <c r="AS83" s="249"/>
      <c r="AT83" s="250"/>
      <c r="AU83" s="251"/>
      <c r="AV83" s="252"/>
      <c r="AW83" s="252"/>
      <c r="AX83" s="252"/>
      <c r="AY83" s="252"/>
      <c r="AZ83" s="253"/>
      <c r="BA83" s="254"/>
      <c r="BB83" s="251"/>
      <c r="BC83" s="251"/>
      <c r="BD83" s="251"/>
      <c r="BE83" s="254"/>
      <c r="BF83" s="254"/>
      <c r="BG83" s="254"/>
      <c r="BH83" s="254"/>
      <c r="BI83" s="251"/>
      <c r="BJ83" s="251"/>
      <c r="BK83" s="251"/>
      <c r="BL83" s="251"/>
      <c r="BM83" s="251"/>
      <c r="BN83" s="251"/>
      <c r="BO83" s="254"/>
      <c r="BP83" s="254"/>
      <c r="BQ83" s="254"/>
      <c r="BR83" s="251"/>
      <c r="BS83" s="251"/>
      <c r="BT83" s="251"/>
      <c r="BU83" s="254"/>
      <c r="BV83" s="255"/>
      <c r="BW83" s="524"/>
      <c r="BX83" s="533" t="str">
        <f t="shared" si="1"/>
        <v/>
      </c>
      <c r="BY83" s="514" t="str">
        <f>IF(F83="","",IF(OR(分岐管理シート!AF83&lt;13,分岐管理シート!AF83&gt;26),"error",""))</f>
        <v/>
      </c>
      <c r="BZ83" s="514" t="str">
        <f>IF(F83="","",IF(VLOOKUP(AE83,―!$AD$1:$AE$26,2,FALSE)&lt;=VLOOKUP(AF83,―!$AD$15:$AE$27,2,FALSE),"","error"))</f>
        <v/>
      </c>
      <c r="CA83" s="514"/>
      <c r="CB83" s="514"/>
      <c r="CC83" s="514"/>
      <c r="CD83" s="514"/>
      <c r="CE83" s="514"/>
      <c r="CF83" s="514"/>
      <c r="CG83" s="514" t="str">
        <f t="shared" si="2"/>
        <v/>
      </c>
      <c r="CH83" s="514" t="str">
        <f>分岐管理シート!AW83</f>
        <v/>
      </c>
      <c r="CI83" s="514" t="str">
        <f t="shared" si="3"/>
        <v/>
      </c>
      <c r="CJ83" s="256" t="str">
        <f t="shared" si="4"/>
        <v/>
      </c>
      <c r="CK83" s="11">
        <f t="shared" si="5"/>
        <v>0</v>
      </c>
    </row>
    <row r="84" spans="1:89" s="56" customFormat="1" ht="113.4" x14ac:dyDescent="0.2">
      <c r="A84" s="17"/>
      <c r="B84" s="445"/>
      <c r="C84" s="446">
        <v>12</v>
      </c>
      <c r="D84" s="447" t="s">
        <v>7769</v>
      </c>
      <c r="E84" s="448" t="s">
        <v>7774</v>
      </c>
      <c r="F84" s="448" t="s">
        <v>226</v>
      </c>
      <c r="G84" s="449" t="s">
        <v>226</v>
      </c>
      <c r="H84" s="449" t="s">
        <v>226</v>
      </c>
      <c r="I84" s="450" t="s">
        <v>7779</v>
      </c>
      <c r="J84" s="450" t="s">
        <v>7771</v>
      </c>
      <c r="K84" s="451" t="s">
        <v>226</v>
      </c>
      <c r="L84" s="450" t="s">
        <v>7780</v>
      </c>
      <c r="M84" s="452"/>
      <c r="N84" s="301">
        <v>23430</v>
      </c>
      <c r="O84" s="302">
        <v>23430</v>
      </c>
      <c r="P84" s="453"/>
      <c r="Q84" s="303"/>
      <c r="R84" s="303"/>
      <c r="S84" s="303"/>
      <c r="T84" s="303"/>
      <c r="U84" s="303"/>
      <c r="V84" s="454">
        <v>23430</v>
      </c>
      <c r="W84" s="304"/>
      <c r="X84" s="304"/>
      <c r="Y84" s="304"/>
      <c r="Z84" s="454">
        <v>0</v>
      </c>
      <c r="AA84" s="452" t="s">
        <v>7781</v>
      </c>
      <c r="AB84" s="449" t="s">
        <v>264</v>
      </c>
      <c r="AC84" s="449" t="s">
        <v>264</v>
      </c>
      <c r="AD84" s="449" t="s">
        <v>264</v>
      </c>
      <c r="AE84" s="544" t="s">
        <v>382</v>
      </c>
      <c r="AF84" s="583" t="s">
        <v>386</v>
      </c>
      <c r="AG84" s="554" t="s">
        <v>7782</v>
      </c>
      <c r="AH84" s="455" t="s">
        <v>7760</v>
      </c>
      <c r="AI84" s="563" t="s">
        <v>7783</v>
      </c>
      <c r="AJ84" s="593" t="s">
        <v>7833</v>
      </c>
      <c r="AK84" s="571"/>
      <c r="AL84" s="456" t="s">
        <v>7768</v>
      </c>
      <c r="AM84" s="379"/>
      <c r="AN84" s="425"/>
      <c r="AO84" s="498"/>
      <c r="AP84" s="23"/>
      <c r="AQ84" s="27"/>
      <c r="AR84" s="31"/>
      <c r="AS84" s="31"/>
      <c r="AT84" s="35"/>
      <c r="AU84" s="45"/>
      <c r="AV84" s="13"/>
      <c r="AW84" s="13"/>
      <c r="AX84" s="13"/>
      <c r="AY84" s="13"/>
      <c r="AZ84" s="67"/>
      <c r="BA84" s="47"/>
      <c r="BB84" s="45"/>
      <c r="BC84" s="45"/>
      <c r="BD84" s="45"/>
      <c r="BE84" s="47"/>
      <c r="BF84" s="47"/>
      <c r="BG84" s="47"/>
      <c r="BH84" s="47"/>
      <c r="BI84" s="45"/>
      <c r="BJ84" s="45"/>
      <c r="BK84" s="45"/>
      <c r="BL84" s="45"/>
      <c r="BM84" s="45"/>
      <c r="BN84" s="45"/>
      <c r="BO84" s="47"/>
      <c r="BP84" s="47"/>
      <c r="BQ84" s="47"/>
      <c r="BR84" s="45"/>
      <c r="BS84" s="45"/>
      <c r="BT84" s="45"/>
      <c r="BU84" s="47"/>
      <c r="BV84" s="68"/>
      <c r="BW84" s="525"/>
      <c r="BX84" s="534" t="str">
        <f t="shared" si="1"/>
        <v/>
      </c>
      <c r="BY84" s="515" t="str">
        <f>IF(F84="","",IF(OR(分岐管理シート!AF84&lt;13,分岐管理シート!AF84&gt;26),"error",""))</f>
        <v/>
      </c>
      <c r="BZ84" s="515" t="str">
        <f>IF(F84="","",IF(VLOOKUP(AE84,―!$AD$1:$AE$26,2,FALSE)&lt;=VLOOKUP(AF84,―!$AD$15:$AE$27,2,FALSE),"","error"))</f>
        <v/>
      </c>
      <c r="CA84" s="515"/>
      <c r="CB84" s="515"/>
      <c r="CC84" s="515"/>
      <c r="CD84" s="515"/>
      <c r="CE84" s="515"/>
      <c r="CF84" s="515"/>
      <c r="CG84" s="515" t="str">
        <f t="shared" si="2"/>
        <v/>
      </c>
      <c r="CH84" s="515" t="str">
        <f>分岐管理シート!AW84</f>
        <v/>
      </c>
      <c r="CI84" s="515" t="str">
        <f t="shared" si="3"/>
        <v/>
      </c>
      <c r="CJ84" s="210" t="str">
        <f t="shared" si="4"/>
        <v/>
      </c>
      <c r="CK84" s="11">
        <f t="shared" si="5"/>
        <v>0</v>
      </c>
    </row>
    <row r="85" spans="1:89" s="56" customFormat="1" ht="129.6" x14ac:dyDescent="0.2">
      <c r="A85" s="17"/>
      <c r="B85" s="445"/>
      <c r="C85" s="446">
        <v>13</v>
      </c>
      <c r="D85" s="447" t="s">
        <v>7769</v>
      </c>
      <c r="E85" s="448" t="s">
        <v>7774</v>
      </c>
      <c r="F85" s="448" t="s">
        <v>226</v>
      </c>
      <c r="G85" s="449" t="s">
        <v>226</v>
      </c>
      <c r="H85" s="449" t="s">
        <v>226</v>
      </c>
      <c r="I85" s="450" t="s">
        <v>7784</v>
      </c>
      <c r="J85" s="450" t="s">
        <v>7771</v>
      </c>
      <c r="K85" s="451" t="s">
        <v>226</v>
      </c>
      <c r="L85" s="450" t="s">
        <v>7780</v>
      </c>
      <c r="M85" s="452"/>
      <c r="N85" s="301">
        <v>4206</v>
      </c>
      <c r="O85" s="302">
        <v>4206</v>
      </c>
      <c r="P85" s="453"/>
      <c r="Q85" s="303"/>
      <c r="R85" s="303"/>
      <c r="S85" s="303"/>
      <c r="T85" s="303"/>
      <c r="U85" s="303"/>
      <c r="V85" s="454">
        <v>4206</v>
      </c>
      <c r="W85" s="304"/>
      <c r="X85" s="304"/>
      <c r="Y85" s="304"/>
      <c r="Z85" s="454">
        <v>0</v>
      </c>
      <c r="AA85" s="452" t="s">
        <v>7785</v>
      </c>
      <c r="AB85" s="449" t="s">
        <v>264</v>
      </c>
      <c r="AC85" s="449" t="s">
        <v>264</v>
      </c>
      <c r="AD85" s="449" t="s">
        <v>264</v>
      </c>
      <c r="AE85" s="544" t="s">
        <v>382</v>
      </c>
      <c r="AF85" s="583" t="s">
        <v>386</v>
      </c>
      <c r="AG85" s="554" t="s">
        <v>7786</v>
      </c>
      <c r="AH85" s="455" t="s">
        <v>7760</v>
      </c>
      <c r="AI85" s="563" t="s">
        <v>7783</v>
      </c>
      <c r="AJ85" s="593" t="s">
        <v>7833</v>
      </c>
      <c r="AK85" s="571"/>
      <c r="AL85" s="456" t="s">
        <v>7768</v>
      </c>
      <c r="AM85" s="379"/>
      <c r="AN85" s="425"/>
      <c r="AO85" s="498"/>
      <c r="AP85" s="23"/>
      <c r="AQ85" s="27"/>
      <c r="AR85" s="31"/>
      <c r="AS85" s="31"/>
      <c r="AT85" s="35"/>
      <c r="AU85" s="37"/>
      <c r="AV85" s="14"/>
      <c r="AW85" s="14"/>
      <c r="AX85" s="14"/>
      <c r="AY85" s="13"/>
      <c r="AZ85" s="41"/>
      <c r="BA85" s="42"/>
      <c r="BB85" s="37"/>
      <c r="BC85" s="37"/>
      <c r="BD85" s="37"/>
      <c r="BE85" s="42"/>
      <c r="BF85" s="42"/>
      <c r="BG85" s="42"/>
      <c r="BH85" s="42"/>
      <c r="BI85" s="37"/>
      <c r="BJ85" s="37"/>
      <c r="BK85" s="45"/>
      <c r="BL85" s="45"/>
      <c r="BM85" s="45"/>
      <c r="BN85" s="45"/>
      <c r="BO85" s="42"/>
      <c r="BP85" s="42"/>
      <c r="BQ85" s="42"/>
      <c r="BR85" s="45"/>
      <c r="BS85" s="37"/>
      <c r="BT85" s="45"/>
      <c r="BU85" s="47"/>
      <c r="BV85" s="51"/>
      <c r="BW85" s="526"/>
      <c r="BX85" s="535" t="str">
        <f t="shared" si="1"/>
        <v/>
      </c>
      <c r="BY85" s="516" t="str">
        <f>IF(F85="","",IF(OR(分岐管理シート!AF85&lt;13,分岐管理シート!AF85&gt;26),"error",""))</f>
        <v/>
      </c>
      <c r="BZ85" s="516" t="str">
        <f>IF(F85="","",IF(VLOOKUP(AE85,―!$AD$1:$AE$26,2,FALSE)&lt;=VLOOKUP(AF85,―!$AD$15:$AE$27,2,FALSE),"","error"))</f>
        <v/>
      </c>
      <c r="CA85" s="516"/>
      <c r="CB85" s="516"/>
      <c r="CC85" s="516"/>
      <c r="CD85" s="516"/>
      <c r="CE85" s="516"/>
      <c r="CF85" s="516"/>
      <c r="CG85" s="516" t="str">
        <f t="shared" si="2"/>
        <v/>
      </c>
      <c r="CH85" s="516" t="str">
        <f>分岐管理シート!AW85</f>
        <v/>
      </c>
      <c r="CI85" s="516" t="str">
        <f t="shared" si="3"/>
        <v/>
      </c>
      <c r="CJ85" s="53" t="str">
        <f t="shared" si="4"/>
        <v/>
      </c>
      <c r="CK85" s="11">
        <f t="shared" si="5"/>
        <v>0</v>
      </c>
    </row>
    <row r="86" spans="1:89" s="56" customFormat="1" ht="194.4" x14ac:dyDescent="0.2">
      <c r="A86" s="17"/>
      <c r="B86" s="445"/>
      <c r="C86" s="457">
        <v>14</v>
      </c>
      <c r="D86" s="447" t="s">
        <v>7769</v>
      </c>
      <c r="E86" s="448" t="s">
        <v>7774</v>
      </c>
      <c r="F86" s="448" t="s">
        <v>226</v>
      </c>
      <c r="G86" s="449" t="s">
        <v>226</v>
      </c>
      <c r="H86" s="449" t="s">
        <v>226</v>
      </c>
      <c r="I86" s="450" t="s">
        <v>7787</v>
      </c>
      <c r="J86" s="450" t="s">
        <v>7771</v>
      </c>
      <c r="K86" s="451" t="s">
        <v>226</v>
      </c>
      <c r="L86" s="450" t="s">
        <v>7780</v>
      </c>
      <c r="M86" s="452"/>
      <c r="N86" s="301">
        <v>173259</v>
      </c>
      <c r="O86" s="302">
        <v>173259</v>
      </c>
      <c r="P86" s="453"/>
      <c r="Q86" s="303"/>
      <c r="R86" s="303"/>
      <c r="S86" s="303"/>
      <c r="T86" s="303"/>
      <c r="U86" s="303"/>
      <c r="V86" s="454">
        <v>173259</v>
      </c>
      <c r="W86" s="304"/>
      <c r="X86" s="304"/>
      <c r="Y86" s="304"/>
      <c r="Z86" s="454">
        <v>0</v>
      </c>
      <c r="AA86" s="452" t="s">
        <v>7788</v>
      </c>
      <c r="AB86" s="449" t="s">
        <v>264</v>
      </c>
      <c r="AC86" s="449" t="s">
        <v>264</v>
      </c>
      <c r="AD86" s="449" t="s">
        <v>264</v>
      </c>
      <c r="AE86" s="544" t="s">
        <v>382</v>
      </c>
      <c r="AF86" s="583" t="s">
        <v>386</v>
      </c>
      <c r="AG86" s="554" t="s">
        <v>7789</v>
      </c>
      <c r="AH86" s="455" t="s">
        <v>7760</v>
      </c>
      <c r="AI86" s="563" t="s">
        <v>7783</v>
      </c>
      <c r="AJ86" s="593" t="s">
        <v>7833</v>
      </c>
      <c r="AK86" s="571"/>
      <c r="AL86" s="456" t="s">
        <v>7768</v>
      </c>
      <c r="AM86" s="379"/>
      <c r="AN86" s="425"/>
      <c r="AO86" s="498"/>
      <c r="AP86" s="23"/>
      <c r="AQ86" s="27"/>
      <c r="AR86" s="31"/>
      <c r="AS86" s="31"/>
      <c r="AT86" s="35"/>
      <c r="AU86" s="37"/>
      <c r="AV86" s="14"/>
      <c r="AW86" s="14"/>
      <c r="AX86" s="14"/>
      <c r="AY86" s="13"/>
      <c r="AZ86" s="41"/>
      <c r="BA86" s="42"/>
      <c r="BB86" s="37"/>
      <c r="BC86" s="37"/>
      <c r="BD86" s="37"/>
      <c r="BE86" s="42"/>
      <c r="BF86" s="42"/>
      <c r="BG86" s="42"/>
      <c r="BH86" s="42"/>
      <c r="BI86" s="37"/>
      <c r="BJ86" s="37"/>
      <c r="BK86" s="45"/>
      <c r="BL86" s="45"/>
      <c r="BM86" s="45"/>
      <c r="BN86" s="45"/>
      <c r="BO86" s="42"/>
      <c r="BP86" s="42"/>
      <c r="BQ86" s="42"/>
      <c r="BR86" s="45"/>
      <c r="BS86" s="37"/>
      <c r="BT86" s="45"/>
      <c r="BU86" s="47"/>
      <c r="BV86" s="51"/>
      <c r="BW86" s="526"/>
      <c r="BX86" s="535" t="str">
        <f t="shared" si="1"/>
        <v/>
      </c>
      <c r="BY86" s="516" t="str">
        <f>IF(F86="","",IF(OR(分岐管理シート!AF86&lt;13,分岐管理シート!AF86&gt;26),"error",""))</f>
        <v/>
      </c>
      <c r="BZ86" s="516" t="str">
        <f>IF(F86="","",IF(VLOOKUP(AE86,―!$AD$1:$AE$26,2,FALSE)&lt;=VLOOKUP(AF86,―!$AD$15:$AE$27,2,FALSE),"","error"))</f>
        <v/>
      </c>
      <c r="CA86" s="516"/>
      <c r="CB86" s="516"/>
      <c r="CC86" s="516"/>
      <c r="CD86" s="516"/>
      <c r="CE86" s="516"/>
      <c r="CF86" s="516"/>
      <c r="CG86" s="516" t="str">
        <f t="shared" si="2"/>
        <v/>
      </c>
      <c r="CH86" s="516" t="str">
        <f>分岐管理シート!AW86</f>
        <v/>
      </c>
      <c r="CI86" s="516" t="str">
        <f t="shared" si="3"/>
        <v/>
      </c>
      <c r="CJ86" s="53" t="str">
        <f t="shared" si="4"/>
        <v/>
      </c>
      <c r="CK86" s="11">
        <f t="shared" si="5"/>
        <v>0</v>
      </c>
    </row>
    <row r="87" spans="1:89" s="56" customFormat="1" ht="178.2" x14ac:dyDescent="0.2">
      <c r="A87" s="17"/>
      <c r="B87" s="445"/>
      <c r="C87" s="457">
        <v>15</v>
      </c>
      <c r="D87" s="447" t="s">
        <v>7769</v>
      </c>
      <c r="E87" s="448" t="s">
        <v>7774</v>
      </c>
      <c r="F87" s="448" t="s">
        <v>226</v>
      </c>
      <c r="G87" s="449" t="s">
        <v>226</v>
      </c>
      <c r="H87" s="449" t="s">
        <v>226</v>
      </c>
      <c r="I87" s="450" t="s">
        <v>7790</v>
      </c>
      <c r="J87" s="450" t="s">
        <v>7771</v>
      </c>
      <c r="K87" s="451" t="s">
        <v>226</v>
      </c>
      <c r="L87" s="450" t="s">
        <v>7780</v>
      </c>
      <c r="M87" s="452"/>
      <c r="N87" s="301">
        <v>12184</v>
      </c>
      <c r="O87" s="302">
        <v>12184</v>
      </c>
      <c r="P87" s="453"/>
      <c r="Q87" s="303"/>
      <c r="R87" s="303"/>
      <c r="S87" s="303"/>
      <c r="T87" s="303"/>
      <c r="U87" s="303"/>
      <c r="V87" s="454">
        <v>12184</v>
      </c>
      <c r="W87" s="304"/>
      <c r="X87" s="304"/>
      <c r="Y87" s="304"/>
      <c r="Z87" s="454">
        <v>0</v>
      </c>
      <c r="AA87" s="452" t="s">
        <v>7791</v>
      </c>
      <c r="AB87" s="449" t="s">
        <v>264</v>
      </c>
      <c r="AC87" s="449" t="s">
        <v>264</v>
      </c>
      <c r="AD87" s="449" t="s">
        <v>264</v>
      </c>
      <c r="AE87" s="544" t="s">
        <v>382</v>
      </c>
      <c r="AF87" s="583" t="s">
        <v>386</v>
      </c>
      <c r="AG87" s="554" t="s">
        <v>7792</v>
      </c>
      <c r="AH87" s="455" t="s">
        <v>7760</v>
      </c>
      <c r="AI87" s="563" t="s">
        <v>7761</v>
      </c>
      <c r="AJ87" s="593" t="s">
        <v>7833</v>
      </c>
      <c r="AK87" s="571"/>
      <c r="AL87" s="456" t="s">
        <v>7768</v>
      </c>
      <c r="AM87" s="379"/>
      <c r="AN87" s="425"/>
      <c r="AO87" s="498"/>
      <c r="AP87" s="23"/>
      <c r="AQ87" s="27"/>
      <c r="AR87" s="31"/>
      <c r="AS87" s="31"/>
      <c r="AT87" s="35"/>
      <c r="AU87" s="37"/>
      <c r="AV87" s="14"/>
      <c r="AW87" s="14"/>
      <c r="AX87" s="14"/>
      <c r="AY87" s="13"/>
      <c r="AZ87" s="41"/>
      <c r="BA87" s="42"/>
      <c r="BB87" s="37"/>
      <c r="BC87" s="37"/>
      <c r="BD87" s="37"/>
      <c r="BE87" s="42"/>
      <c r="BF87" s="42"/>
      <c r="BG87" s="42"/>
      <c r="BH87" s="42"/>
      <c r="BI87" s="37"/>
      <c r="BJ87" s="37"/>
      <c r="BK87" s="45"/>
      <c r="BL87" s="45"/>
      <c r="BM87" s="45"/>
      <c r="BN87" s="45"/>
      <c r="BO87" s="42"/>
      <c r="BP87" s="42"/>
      <c r="BQ87" s="42"/>
      <c r="BR87" s="45"/>
      <c r="BS87" s="37"/>
      <c r="BT87" s="45"/>
      <c r="BU87" s="47"/>
      <c r="BV87" s="51"/>
      <c r="BW87" s="526"/>
      <c r="BX87" s="535" t="str">
        <f t="shared" si="1"/>
        <v/>
      </c>
      <c r="BY87" s="516" t="str">
        <f>IF(F87="","",IF(OR(分岐管理シート!AF87&lt;13,分岐管理シート!AF87&gt;26),"error",""))</f>
        <v/>
      </c>
      <c r="BZ87" s="516" t="str">
        <f>IF(F87="","",IF(VLOOKUP(AE87,―!$AD$1:$AE$26,2,FALSE)&lt;=VLOOKUP(AF87,―!$AD$15:$AE$27,2,FALSE),"","error"))</f>
        <v/>
      </c>
      <c r="CA87" s="516"/>
      <c r="CB87" s="516"/>
      <c r="CC87" s="516"/>
      <c r="CD87" s="516"/>
      <c r="CE87" s="516"/>
      <c r="CF87" s="516"/>
      <c r="CG87" s="516" t="str">
        <f t="shared" si="2"/>
        <v/>
      </c>
      <c r="CH87" s="516" t="str">
        <f>分岐管理シート!AW87</f>
        <v/>
      </c>
      <c r="CI87" s="516" t="str">
        <f t="shared" si="3"/>
        <v/>
      </c>
      <c r="CJ87" s="53" t="str">
        <f t="shared" si="4"/>
        <v/>
      </c>
      <c r="CK87" s="11">
        <f t="shared" si="5"/>
        <v>0</v>
      </c>
    </row>
    <row r="88" spans="1:89" s="56" customFormat="1" ht="145.80000000000001" x14ac:dyDescent="0.2">
      <c r="A88" s="17"/>
      <c r="B88" s="445"/>
      <c r="C88" s="446">
        <v>16</v>
      </c>
      <c r="D88" s="447" t="s">
        <v>7769</v>
      </c>
      <c r="E88" s="448" t="s">
        <v>7774</v>
      </c>
      <c r="F88" s="448" t="s">
        <v>226</v>
      </c>
      <c r="G88" s="449" t="s">
        <v>226</v>
      </c>
      <c r="H88" s="449" t="s">
        <v>226</v>
      </c>
      <c r="I88" s="450" t="s">
        <v>7793</v>
      </c>
      <c r="J88" s="450" t="s">
        <v>7771</v>
      </c>
      <c r="K88" s="451" t="s">
        <v>226</v>
      </c>
      <c r="L88" s="450" t="s">
        <v>7780</v>
      </c>
      <c r="M88" s="452"/>
      <c r="N88" s="301">
        <v>3000</v>
      </c>
      <c r="O88" s="302">
        <v>3000</v>
      </c>
      <c r="P88" s="453"/>
      <c r="Q88" s="303"/>
      <c r="R88" s="303"/>
      <c r="S88" s="303"/>
      <c r="T88" s="303"/>
      <c r="U88" s="303"/>
      <c r="V88" s="454">
        <v>3000</v>
      </c>
      <c r="W88" s="304"/>
      <c r="X88" s="304"/>
      <c r="Y88" s="304"/>
      <c r="Z88" s="454">
        <v>0</v>
      </c>
      <c r="AA88" s="452" t="s">
        <v>7794</v>
      </c>
      <c r="AB88" s="449" t="s">
        <v>264</v>
      </c>
      <c r="AC88" s="449" t="s">
        <v>264</v>
      </c>
      <c r="AD88" s="449" t="s">
        <v>264</v>
      </c>
      <c r="AE88" s="544" t="s">
        <v>382</v>
      </c>
      <c r="AF88" s="583" t="s">
        <v>386</v>
      </c>
      <c r="AG88" s="554" t="s">
        <v>7795</v>
      </c>
      <c r="AH88" s="455" t="s">
        <v>7760</v>
      </c>
      <c r="AI88" s="563" t="s">
        <v>7796</v>
      </c>
      <c r="AJ88" s="593" t="s">
        <v>7833</v>
      </c>
      <c r="AK88" s="571"/>
      <c r="AL88" s="456" t="s">
        <v>7768</v>
      </c>
      <c r="AM88" s="379"/>
      <c r="AN88" s="425"/>
      <c r="AO88" s="498"/>
      <c r="AP88" s="23"/>
      <c r="AQ88" s="27"/>
      <c r="AR88" s="31"/>
      <c r="AS88" s="31"/>
      <c r="AT88" s="35"/>
      <c r="AU88" s="37"/>
      <c r="AV88" s="14"/>
      <c r="AW88" s="14"/>
      <c r="AX88" s="14"/>
      <c r="AY88" s="13"/>
      <c r="AZ88" s="41"/>
      <c r="BA88" s="42"/>
      <c r="BB88" s="37"/>
      <c r="BC88" s="37"/>
      <c r="BD88" s="37"/>
      <c r="BE88" s="42"/>
      <c r="BF88" s="42"/>
      <c r="BG88" s="42"/>
      <c r="BH88" s="42"/>
      <c r="BI88" s="37"/>
      <c r="BJ88" s="37"/>
      <c r="BK88" s="45"/>
      <c r="BL88" s="45"/>
      <c r="BM88" s="45"/>
      <c r="BN88" s="45"/>
      <c r="BO88" s="42"/>
      <c r="BP88" s="42"/>
      <c r="BQ88" s="42"/>
      <c r="BR88" s="45"/>
      <c r="BS88" s="37"/>
      <c r="BT88" s="45"/>
      <c r="BU88" s="47"/>
      <c r="BV88" s="51"/>
      <c r="BW88" s="526"/>
      <c r="BX88" s="535" t="str">
        <f t="shared" si="1"/>
        <v/>
      </c>
      <c r="BY88" s="516" t="str">
        <f>IF(F88="","",IF(OR(分岐管理シート!AF88&lt;13,分岐管理シート!AF88&gt;26),"error",""))</f>
        <v/>
      </c>
      <c r="BZ88" s="516" t="str">
        <f>IF(F88="","",IF(VLOOKUP(AE88,―!$AD$1:$AE$26,2,FALSE)&lt;=VLOOKUP(AF88,―!$AD$15:$AE$27,2,FALSE),"","error"))</f>
        <v/>
      </c>
      <c r="CA88" s="516"/>
      <c r="CB88" s="516"/>
      <c r="CC88" s="516"/>
      <c r="CD88" s="516"/>
      <c r="CE88" s="516"/>
      <c r="CF88" s="516"/>
      <c r="CG88" s="516" t="str">
        <f t="shared" si="2"/>
        <v/>
      </c>
      <c r="CH88" s="516" t="str">
        <f>分岐管理シート!AW88</f>
        <v/>
      </c>
      <c r="CI88" s="516" t="str">
        <f t="shared" si="3"/>
        <v/>
      </c>
      <c r="CJ88" s="53" t="str">
        <f t="shared" si="4"/>
        <v/>
      </c>
      <c r="CK88" s="11">
        <f t="shared" si="5"/>
        <v>0</v>
      </c>
    </row>
    <row r="89" spans="1:89" s="56" customFormat="1" ht="129.6" x14ac:dyDescent="0.2">
      <c r="A89" s="17"/>
      <c r="B89" s="445"/>
      <c r="C89" s="457">
        <v>17</v>
      </c>
      <c r="D89" s="447" t="s">
        <v>7769</v>
      </c>
      <c r="E89" s="448" t="s">
        <v>7774</v>
      </c>
      <c r="F89" s="448" t="s">
        <v>226</v>
      </c>
      <c r="G89" s="449" t="s">
        <v>226</v>
      </c>
      <c r="H89" s="449" t="s">
        <v>226</v>
      </c>
      <c r="I89" s="450" t="s">
        <v>7797</v>
      </c>
      <c r="J89" s="450" t="s">
        <v>7771</v>
      </c>
      <c r="K89" s="451" t="s">
        <v>226</v>
      </c>
      <c r="L89" s="450" t="s">
        <v>7798</v>
      </c>
      <c r="M89" s="452"/>
      <c r="N89" s="301">
        <v>94000</v>
      </c>
      <c r="O89" s="302">
        <v>94000</v>
      </c>
      <c r="P89" s="453"/>
      <c r="Q89" s="303"/>
      <c r="R89" s="303"/>
      <c r="S89" s="303"/>
      <c r="T89" s="303"/>
      <c r="U89" s="303"/>
      <c r="V89" s="454">
        <v>94000</v>
      </c>
      <c r="W89" s="304"/>
      <c r="X89" s="304"/>
      <c r="Y89" s="304"/>
      <c r="Z89" s="454">
        <v>0</v>
      </c>
      <c r="AA89" s="452" t="s">
        <v>7799</v>
      </c>
      <c r="AB89" s="449" t="s">
        <v>264</v>
      </c>
      <c r="AC89" s="449" t="s">
        <v>264</v>
      </c>
      <c r="AD89" s="449" t="s">
        <v>264</v>
      </c>
      <c r="AE89" s="544" t="s">
        <v>382</v>
      </c>
      <c r="AF89" s="583" t="s">
        <v>386</v>
      </c>
      <c r="AG89" s="554" t="s">
        <v>7800</v>
      </c>
      <c r="AH89" s="455" t="s">
        <v>7760</v>
      </c>
      <c r="AI89" s="563" t="s">
        <v>7801</v>
      </c>
      <c r="AJ89" s="593" t="s">
        <v>7833</v>
      </c>
      <c r="AK89" s="571"/>
      <c r="AL89" s="456" t="s">
        <v>7768</v>
      </c>
      <c r="AM89" s="379"/>
      <c r="AN89" s="425"/>
      <c r="AO89" s="498"/>
      <c r="AP89" s="23"/>
      <c r="AQ89" s="27"/>
      <c r="AR89" s="31"/>
      <c r="AS89" s="31"/>
      <c r="AT89" s="35"/>
      <c r="AU89" s="37"/>
      <c r="AV89" s="14"/>
      <c r="AW89" s="14"/>
      <c r="AX89" s="14"/>
      <c r="AY89" s="13"/>
      <c r="AZ89" s="41"/>
      <c r="BA89" s="42"/>
      <c r="BB89" s="37"/>
      <c r="BC89" s="37"/>
      <c r="BD89" s="37"/>
      <c r="BE89" s="42"/>
      <c r="BF89" s="42"/>
      <c r="BG89" s="42"/>
      <c r="BH89" s="42"/>
      <c r="BI89" s="37"/>
      <c r="BJ89" s="37"/>
      <c r="BK89" s="45"/>
      <c r="BL89" s="45"/>
      <c r="BM89" s="45"/>
      <c r="BN89" s="45"/>
      <c r="BO89" s="42"/>
      <c r="BP89" s="42"/>
      <c r="BQ89" s="42"/>
      <c r="BR89" s="45"/>
      <c r="BS89" s="37"/>
      <c r="BT89" s="45"/>
      <c r="BU89" s="47"/>
      <c r="BV89" s="51"/>
      <c r="BW89" s="526"/>
      <c r="BX89" s="535" t="str">
        <f t="shared" si="1"/>
        <v/>
      </c>
      <c r="BY89" s="516" t="str">
        <f>IF(F89="","",IF(OR(分岐管理シート!AF89&lt;13,分岐管理シート!AF89&gt;26),"error",""))</f>
        <v/>
      </c>
      <c r="BZ89" s="516" t="str">
        <f>IF(F89="","",IF(VLOOKUP(AE89,―!$AD$1:$AE$26,2,FALSE)&lt;=VLOOKUP(AF89,―!$AD$15:$AE$27,2,FALSE),"","error"))</f>
        <v/>
      </c>
      <c r="CA89" s="516"/>
      <c r="CB89" s="516"/>
      <c r="CC89" s="516"/>
      <c r="CD89" s="516"/>
      <c r="CE89" s="516"/>
      <c r="CF89" s="516"/>
      <c r="CG89" s="516" t="str">
        <f t="shared" si="2"/>
        <v/>
      </c>
      <c r="CH89" s="516" t="str">
        <f>分岐管理シート!AW89</f>
        <v/>
      </c>
      <c r="CI89" s="516" t="str">
        <f t="shared" si="3"/>
        <v/>
      </c>
      <c r="CJ89" s="53" t="str">
        <f t="shared" si="4"/>
        <v/>
      </c>
      <c r="CK89" s="11">
        <f t="shared" si="5"/>
        <v>0</v>
      </c>
    </row>
    <row r="90" spans="1:89" s="56" customFormat="1" ht="162" x14ac:dyDescent="0.2">
      <c r="A90" s="17"/>
      <c r="B90" s="445"/>
      <c r="C90" s="457">
        <v>18</v>
      </c>
      <c r="D90" s="447" t="s">
        <v>7769</v>
      </c>
      <c r="E90" s="448" t="s">
        <v>7774</v>
      </c>
      <c r="F90" s="448" t="s">
        <v>226</v>
      </c>
      <c r="G90" s="449" t="s">
        <v>226</v>
      </c>
      <c r="H90" s="449" t="s">
        <v>226</v>
      </c>
      <c r="I90" s="452" t="s">
        <v>7802</v>
      </c>
      <c r="J90" s="450" t="s">
        <v>7771</v>
      </c>
      <c r="K90" s="449" t="s">
        <v>226</v>
      </c>
      <c r="L90" s="452" t="s">
        <v>7803</v>
      </c>
      <c r="M90" s="452"/>
      <c r="N90" s="301">
        <v>74991</v>
      </c>
      <c r="O90" s="302">
        <v>74991</v>
      </c>
      <c r="P90" s="453"/>
      <c r="Q90" s="303"/>
      <c r="R90" s="303"/>
      <c r="S90" s="303"/>
      <c r="T90" s="303"/>
      <c r="U90" s="303"/>
      <c r="V90" s="454">
        <v>74991</v>
      </c>
      <c r="W90" s="304"/>
      <c r="X90" s="304"/>
      <c r="Y90" s="304"/>
      <c r="Z90" s="454">
        <v>0</v>
      </c>
      <c r="AA90" s="452" t="s">
        <v>7804</v>
      </c>
      <c r="AB90" s="449" t="s">
        <v>264</v>
      </c>
      <c r="AC90" s="449" t="s">
        <v>264</v>
      </c>
      <c r="AD90" s="449" t="s">
        <v>264</v>
      </c>
      <c r="AE90" s="544" t="s">
        <v>382</v>
      </c>
      <c r="AF90" s="583" t="s">
        <v>386</v>
      </c>
      <c r="AG90" s="554" t="s">
        <v>7805</v>
      </c>
      <c r="AH90" s="455" t="s">
        <v>7760</v>
      </c>
      <c r="AI90" s="563" t="s">
        <v>7806</v>
      </c>
      <c r="AJ90" s="593" t="s">
        <v>7833</v>
      </c>
      <c r="AK90" s="571"/>
      <c r="AL90" s="456" t="s">
        <v>7768</v>
      </c>
      <c r="AM90" s="379"/>
      <c r="AN90" s="425"/>
      <c r="AO90" s="498"/>
      <c r="AP90" s="23"/>
      <c r="AQ90" s="27"/>
      <c r="AR90" s="31"/>
      <c r="AS90" s="31"/>
      <c r="AT90" s="35"/>
      <c r="AU90" s="37"/>
      <c r="AV90" s="14"/>
      <c r="AW90" s="14"/>
      <c r="AX90" s="14"/>
      <c r="AY90" s="13"/>
      <c r="AZ90" s="41"/>
      <c r="BA90" s="42"/>
      <c r="BB90" s="37"/>
      <c r="BC90" s="37"/>
      <c r="BD90" s="37"/>
      <c r="BE90" s="42"/>
      <c r="BF90" s="42"/>
      <c r="BG90" s="42"/>
      <c r="BH90" s="42"/>
      <c r="BI90" s="37"/>
      <c r="BJ90" s="37"/>
      <c r="BK90" s="45"/>
      <c r="BL90" s="45"/>
      <c r="BM90" s="45"/>
      <c r="BN90" s="45"/>
      <c r="BO90" s="42"/>
      <c r="BP90" s="42"/>
      <c r="BQ90" s="42"/>
      <c r="BR90" s="45"/>
      <c r="BS90" s="37"/>
      <c r="BT90" s="45"/>
      <c r="BU90" s="47"/>
      <c r="BV90" s="51"/>
      <c r="BW90" s="526"/>
      <c r="BX90" s="535" t="str">
        <f t="shared" si="1"/>
        <v/>
      </c>
      <c r="BY90" s="516" t="str">
        <f>IF(F90="","",IF(OR(分岐管理シート!AF90&lt;13,分岐管理シート!AF90&gt;26),"error",""))</f>
        <v/>
      </c>
      <c r="BZ90" s="516" t="str">
        <f>IF(F90="","",IF(VLOOKUP(AE90,―!$AD$1:$AE$26,2,FALSE)&lt;=VLOOKUP(AF90,―!$AD$15:$AE$27,2,FALSE),"","error"))</f>
        <v/>
      </c>
      <c r="CA90" s="516"/>
      <c r="CB90" s="516"/>
      <c r="CC90" s="516"/>
      <c r="CD90" s="516"/>
      <c r="CE90" s="516"/>
      <c r="CF90" s="516"/>
      <c r="CG90" s="516" t="str">
        <f t="shared" si="2"/>
        <v/>
      </c>
      <c r="CH90" s="516" t="str">
        <f>分岐管理シート!AW90</f>
        <v/>
      </c>
      <c r="CI90" s="516" t="str">
        <f t="shared" si="3"/>
        <v/>
      </c>
      <c r="CJ90" s="53" t="str">
        <f t="shared" si="4"/>
        <v/>
      </c>
      <c r="CK90" s="11">
        <f t="shared" si="5"/>
        <v>0</v>
      </c>
    </row>
    <row r="91" spans="1:89" s="56" customFormat="1" ht="162" x14ac:dyDescent="0.2">
      <c r="A91" s="17"/>
      <c r="B91" s="445"/>
      <c r="C91" s="446">
        <v>19</v>
      </c>
      <c r="D91" s="447" t="s">
        <v>7769</v>
      </c>
      <c r="E91" s="448" t="s">
        <v>7774</v>
      </c>
      <c r="F91" s="448" t="s">
        <v>226</v>
      </c>
      <c r="G91" s="449" t="s">
        <v>226</v>
      </c>
      <c r="H91" s="449" t="s">
        <v>226</v>
      </c>
      <c r="I91" s="452" t="s">
        <v>7807</v>
      </c>
      <c r="J91" s="450" t="s">
        <v>7771</v>
      </c>
      <c r="K91" s="449" t="s">
        <v>226</v>
      </c>
      <c r="L91" s="452" t="s">
        <v>7803</v>
      </c>
      <c r="M91" s="452"/>
      <c r="N91" s="301">
        <v>20832</v>
      </c>
      <c r="O91" s="302">
        <v>20832</v>
      </c>
      <c r="P91" s="453"/>
      <c r="Q91" s="303"/>
      <c r="R91" s="303"/>
      <c r="S91" s="303"/>
      <c r="T91" s="303"/>
      <c r="U91" s="303"/>
      <c r="V91" s="454">
        <v>20832</v>
      </c>
      <c r="W91" s="304"/>
      <c r="X91" s="304"/>
      <c r="Y91" s="304"/>
      <c r="Z91" s="454">
        <v>0</v>
      </c>
      <c r="AA91" s="452" t="s">
        <v>7808</v>
      </c>
      <c r="AB91" s="449" t="s">
        <v>264</v>
      </c>
      <c r="AC91" s="449" t="s">
        <v>264</v>
      </c>
      <c r="AD91" s="449" t="s">
        <v>264</v>
      </c>
      <c r="AE91" s="544" t="s">
        <v>382</v>
      </c>
      <c r="AF91" s="583" t="s">
        <v>386</v>
      </c>
      <c r="AG91" s="554" t="s">
        <v>7809</v>
      </c>
      <c r="AH91" s="455" t="s">
        <v>7760</v>
      </c>
      <c r="AI91" s="563" t="s">
        <v>7810</v>
      </c>
      <c r="AJ91" s="593" t="s">
        <v>7833</v>
      </c>
      <c r="AK91" s="571"/>
      <c r="AL91" s="456" t="s">
        <v>7768</v>
      </c>
      <c r="AM91" s="379"/>
      <c r="AN91" s="425"/>
      <c r="AO91" s="498"/>
      <c r="AP91" s="23"/>
      <c r="AQ91" s="27"/>
      <c r="AR91" s="31"/>
      <c r="AS91" s="31"/>
      <c r="AT91" s="35"/>
      <c r="AU91" s="37"/>
      <c r="AV91" s="14"/>
      <c r="AW91" s="14"/>
      <c r="AX91" s="14"/>
      <c r="AY91" s="13"/>
      <c r="AZ91" s="41"/>
      <c r="BA91" s="42"/>
      <c r="BB91" s="37"/>
      <c r="BC91" s="37"/>
      <c r="BD91" s="37"/>
      <c r="BE91" s="42"/>
      <c r="BF91" s="42"/>
      <c r="BG91" s="42"/>
      <c r="BH91" s="42"/>
      <c r="BI91" s="37"/>
      <c r="BJ91" s="37"/>
      <c r="BK91" s="45"/>
      <c r="BL91" s="45"/>
      <c r="BM91" s="45"/>
      <c r="BN91" s="45"/>
      <c r="BO91" s="42"/>
      <c r="BP91" s="42"/>
      <c r="BQ91" s="42"/>
      <c r="BR91" s="45"/>
      <c r="BS91" s="37"/>
      <c r="BT91" s="45"/>
      <c r="BU91" s="47"/>
      <c r="BV91" s="51"/>
      <c r="BW91" s="526"/>
      <c r="BX91" s="535" t="str">
        <f t="shared" si="1"/>
        <v/>
      </c>
      <c r="BY91" s="516" t="str">
        <f>IF(F91="","",IF(OR(分岐管理シート!AF91&lt;13,分岐管理シート!AF91&gt;26),"error",""))</f>
        <v/>
      </c>
      <c r="BZ91" s="516" t="str">
        <f>IF(F91="","",IF(VLOOKUP(AE91,―!$AD$1:$AE$26,2,FALSE)&lt;=VLOOKUP(AF91,―!$AD$15:$AE$27,2,FALSE),"","error"))</f>
        <v/>
      </c>
      <c r="CA91" s="516"/>
      <c r="CB91" s="516"/>
      <c r="CC91" s="516"/>
      <c r="CD91" s="516"/>
      <c r="CE91" s="516"/>
      <c r="CF91" s="516"/>
      <c r="CG91" s="516" t="str">
        <f t="shared" si="2"/>
        <v/>
      </c>
      <c r="CH91" s="516" t="str">
        <f>分岐管理シート!AW91</f>
        <v/>
      </c>
      <c r="CI91" s="516" t="str">
        <f t="shared" si="3"/>
        <v/>
      </c>
      <c r="CJ91" s="53" t="str">
        <f t="shared" si="4"/>
        <v/>
      </c>
      <c r="CK91" s="11">
        <f t="shared" si="5"/>
        <v>0</v>
      </c>
    </row>
    <row r="92" spans="1:89" s="56" customFormat="1" ht="97.2" x14ac:dyDescent="0.2">
      <c r="A92" s="17"/>
      <c r="B92" s="445"/>
      <c r="C92" s="457">
        <v>20</v>
      </c>
      <c r="D92" s="447" t="s">
        <v>7769</v>
      </c>
      <c r="E92" s="448" t="s">
        <v>7774</v>
      </c>
      <c r="F92" s="448" t="s">
        <v>226</v>
      </c>
      <c r="G92" s="449" t="s">
        <v>226</v>
      </c>
      <c r="H92" s="449" t="s">
        <v>226</v>
      </c>
      <c r="I92" s="452" t="s">
        <v>7811</v>
      </c>
      <c r="J92" s="450" t="s">
        <v>7771</v>
      </c>
      <c r="K92" s="449" t="s">
        <v>226</v>
      </c>
      <c r="L92" s="452" t="s">
        <v>7803</v>
      </c>
      <c r="M92" s="452"/>
      <c r="N92" s="301">
        <v>1050</v>
      </c>
      <c r="O92" s="302">
        <v>1050</v>
      </c>
      <c r="P92" s="453"/>
      <c r="Q92" s="303"/>
      <c r="R92" s="303"/>
      <c r="S92" s="303"/>
      <c r="T92" s="303"/>
      <c r="U92" s="303"/>
      <c r="V92" s="454">
        <v>1050</v>
      </c>
      <c r="W92" s="304"/>
      <c r="X92" s="304"/>
      <c r="Y92" s="304"/>
      <c r="Z92" s="454">
        <v>0</v>
      </c>
      <c r="AA92" s="452" t="s">
        <v>7812</v>
      </c>
      <c r="AB92" s="449" t="s">
        <v>264</v>
      </c>
      <c r="AC92" s="449" t="s">
        <v>264</v>
      </c>
      <c r="AD92" s="449" t="s">
        <v>264</v>
      </c>
      <c r="AE92" s="544" t="s">
        <v>382</v>
      </c>
      <c r="AF92" s="583" t="s">
        <v>386</v>
      </c>
      <c r="AG92" s="554" t="s">
        <v>7813</v>
      </c>
      <c r="AH92" s="455" t="s">
        <v>7760</v>
      </c>
      <c r="AI92" s="563" t="s">
        <v>7761</v>
      </c>
      <c r="AJ92" s="593" t="s">
        <v>7833</v>
      </c>
      <c r="AK92" s="571"/>
      <c r="AL92" s="456" t="s">
        <v>7768</v>
      </c>
      <c r="AM92" s="379"/>
      <c r="AN92" s="425"/>
      <c r="AO92" s="498"/>
      <c r="AP92" s="23"/>
      <c r="AQ92" s="27"/>
      <c r="AR92" s="31"/>
      <c r="AS92" s="31"/>
      <c r="AT92" s="35"/>
      <c r="AU92" s="37"/>
      <c r="AV92" s="14"/>
      <c r="AW92" s="14"/>
      <c r="AX92" s="14"/>
      <c r="AY92" s="13"/>
      <c r="AZ92" s="41"/>
      <c r="BA92" s="42"/>
      <c r="BB92" s="37"/>
      <c r="BC92" s="37"/>
      <c r="BD92" s="37"/>
      <c r="BE92" s="42"/>
      <c r="BF92" s="42"/>
      <c r="BG92" s="42"/>
      <c r="BH92" s="42"/>
      <c r="BI92" s="37"/>
      <c r="BJ92" s="37"/>
      <c r="BK92" s="45"/>
      <c r="BL92" s="45"/>
      <c r="BM92" s="45"/>
      <c r="BN92" s="45"/>
      <c r="BO92" s="42"/>
      <c r="BP92" s="42"/>
      <c r="BQ92" s="42"/>
      <c r="BR92" s="45"/>
      <c r="BS92" s="37"/>
      <c r="BT92" s="45"/>
      <c r="BU92" s="47"/>
      <c r="BV92" s="51"/>
      <c r="BW92" s="526"/>
      <c r="BX92" s="535" t="str">
        <f t="shared" si="1"/>
        <v/>
      </c>
      <c r="BY92" s="516" t="str">
        <f>IF(F92="","",IF(OR(分岐管理シート!AF92&lt;13,分岐管理シート!AF92&gt;26),"error",""))</f>
        <v/>
      </c>
      <c r="BZ92" s="516" t="str">
        <f>IF(F92="","",IF(VLOOKUP(AE92,―!$AD$1:$AE$26,2,FALSE)&lt;=VLOOKUP(AF92,―!$AD$15:$AE$27,2,FALSE),"","error"))</f>
        <v/>
      </c>
      <c r="CA92" s="516"/>
      <c r="CB92" s="516"/>
      <c r="CC92" s="516"/>
      <c r="CD92" s="516"/>
      <c r="CE92" s="516"/>
      <c r="CF92" s="516"/>
      <c r="CG92" s="516" t="str">
        <f t="shared" si="2"/>
        <v/>
      </c>
      <c r="CH92" s="516" t="str">
        <f>分岐管理シート!AW92</f>
        <v/>
      </c>
      <c r="CI92" s="516" t="str">
        <f t="shared" si="3"/>
        <v/>
      </c>
      <c r="CJ92" s="53" t="str">
        <f t="shared" si="4"/>
        <v/>
      </c>
      <c r="CK92" s="11">
        <f t="shared" si="5"/>
        <v>0</v>
      </c>
    </row>
    <row r="93" spans="1:89" s="56" customFormat="1" ht="145.80000000000001" x14ac:dyDescent="0.2">
      <c r="A93" s="17"/>
      <c r="B93" s="445"/>
      <c r="C93" s="457">
        <v>21</v>
      </c>
      <c r="D93" s="447" t="s">
        <v>7769</v>
      </c>
      <c r="E93" s="448" t="s">
        <v>7774</v>
      </c>
      <c r="F93" s="448" t="s">
        <v>226</v>
      </c>
      <c r="G93" s="449" t="s">
        <v>226</v>
      </c>
      <c r="H93" s="449" t="s">
        <v>226</v>
      </c>
      <c r="I93" s="452" t="s">
        <v>7814</v>
      </c>
      <c r="J93" s="450" t="s">
        <v>7771</v>
      </c>
      <c r="K93" s="449" t="s">
        <v>226</v>
      </c>
      <c r="L93" s="452" t="s">
        <v>7815</v>
      </c>
      <c r="M93" s="452"/>
      <c r="N93" s="301">
        <v>21041</v>
      </c>
      <c r="O93" s="302">
        <v>21041</v>
      </c>
      <c r="P93" s="453"/>
      <c r="Q93" s="303"/>
      <c r="R93" s="303"/>
      <c r="S93" s="303"/>
      <c r="T93" s="303"/>
      <c r="U93" s="303"/>
      <c r="V93" s="454">
        <v>21041</v>
      </c>
      <c r="W93" s="304"/>
      <c r="X93" s="304"/>
      <c r="Y93" s="304"/>
      <c r="Z93" s="454"/>
      <c r="AA93" s="452" t="s">
        <v>7816</v>
      </c>
      <c r="AB93" s="449" t="s">
        <v>264</v>
      </c>
      <c r="AC93" s="449" t="s">
        <v>264</v>
      </c>
      <c r="AD93" s="449" t="s">
        <v>264</v>
      </c>
      <c r="AE93" s="544" t="s">
        <v>382</v>
      </c>
      <c r="AF93" s="583" t="s">
        <v>386</v>
      </c>
      <c r="AG93" s="554" t="s">
        <v>7817</v>
      </c>
      <c r="AH93" s="455" t="s">
        <v>7760</v>
      </c>
      <c r="AI93" s="563" t="s">
        <v>7818</v>
      </c>
      <c r="AJ93" s="593" t="s">
        <v>7833</v>
      </c>
      <c r="AK93" s="571"/>
      <c r="AL93" s="456" t="s">
        <v>7768</v>
      </c>
      <c r="AM93" s="379"/>
      <c r="AN93" s="425"/>
      <c r="AO93" s="498"/>
      <c r="AP93" s="23"/>
      <c r="AQ93" s="27"/>
      <c r="AR93" s="31"/>
      <c r="AS93" s="31"/>
      <c r="AT93" s="35"/>
      <c r="AU93" s="37"/>
      <c r="AV93" s="14"/>
      <c r="AW93" s="14"/>
      <c r="AX93" s="14"/>
      <c r="AY93" s="13"/>
      <c r="AZ93" s="41"/>
      <c r="BA93" s="42"/>
      <c r="BB93" s="37"/>
      <c r="BC93" s="37"/>
      <c r="BD93" s="37"/>
      <c r="BE93" s="42"/>
      <c r="BF93" s="42"/>
      <c r="BG93" s="42"/>
      <c r="BH93" s="42"/>
      <c r="BI93" s="37"/>
      <c r="BJ93" s="37"/>
      <c r="BK93" s="45"/>
      <c r="BL93" s="45"/>
      <c r="BM93" s="45"/>
      <c r="BN93" s="45"/>
      <c r="BO93" s="42"/>
      <c r="BP93" s="42"/>
      <c r="BQ93" s="42"/>
      <c r="BR93" s="45"/>
      <c r="BS93" s="37"/>
      <c r="BT93" s="45"/>
      <c r="BU93" s="47"/>
      <c r="BV93" s="51"/>
      <c r="BW93" s="526"/>
      <c r="BX93" s="535" t="str">
        <f t="shared" si="1"/>
        <v/>
      </c>
      <c r="BY93" s="516" t="str">
        <f>IF(F93="","",IF(OR(分岐管理シート!AF93&lt;13,分岐管理シート!AF93&gt;26),"error",""))</f>
        <v/>
      </c>
      <c r="BZ93" s="516" t="str">
        <f>IF(F93="","",IF(VLOOKUP(AE93,―!$AD$1:$AE$26,2,FALSE)&lt;=VLOOKUP(AF93,―!$AD$15:$AE$27,2,FALSE),"","error"))</f>
        <v/>
      </c>
      <c r="CA93" s="516"/>
      <c r="CB93" s="516"/>
      <c r="CC93" s="516"/>
      <c r="CD93" s="516"/>
      <c r="CE93" s="516"/>
      <c r="CF93" s="516"/>
      <c r="CG93" s="516" t="str">
        <f t="shared" si="2"/>
        <v/>
      </c>
      <c r="CH93" s="516" t="str">
        <f>分岐管理シート!AW93</f>
        <v/>
      </c>
      <c r="CI93" s="516" t="str">
        <f t="shared" si="3"/>
        <v/>
      </c>
      <c r="CJ93" s="53" t="str">
        <f t="shared" si="4"/>
        <v/>
      </c>
      <c r="CK93" s="11">
        <f t="shared" si="5"/>
        <v>0</v>
      </c>
    </row>
    <row r="94" spans="1:89" s="56" customFormat="1" ht="162" x14ac:dyDescent="0.2">
      <c r="A94" s="17"/>
      <c r="B94" s="445"/>
      <c r="C94" s="446">
        <v>22</v>
      </c>
      <c r="D94" s="447" t="s">
        <v>7769</v>
      </c>
      <c r="E94" s="448" t="s">
        <v>7774</v>
      </c>
      <c r="F94" s="448" t="s">
        <v>226</v>
      </c>
      <c r="G94" s="449" t="s">
        <v>226</v>
      </c>
      <c r="H94" s="449" t="s">
        <v>226</v>
      </c>
      <c r="I94" s="452" t="s">
        <v>7819</v>
      </c>
      <c r="J94" s="450" t="s">
        <v>7771</v>
      </c>
      <c r="K94" s="449" t="s">
        <v>226</v>
      </c>
      <c r="L94" s="452" t="s">
        <v>7776</v>
      </c>
      <c r="M94" s="452"/>
      <c r="N94" s="301">
        <v>12557</v>
      </c>
      <c r="O94" s="302">
        <v>12557</v>
      </c>
      <c r="P94" s="453"/>
      <c r="Q94" s="303"/>
      <c r="R94" s="303"/>
      <c r="S94" s="303"/>
      <c r="T94" s="303"/>
      <c r="U94" s="303"/>
      <c r="V94" s="454">
        <v>12557</v>
      </c>
      <c r="W94" s="304"/>
      <c r="X94" s="304"/>
      <c r="Y94" s="304"/>
      <c r="Z94" s="454">
        <v>0</v>
      </c>
      <c r="AA94" s="452" t="s">
        <v>7820</v>
      </c>
      <c r="AB94" s="449" t="s">
        <v>264</v>
      </c>
      <c r="AC94" s="449" t="s">
        <v>264</v>
      </c>
      <c r="AD94" s="449" t="s">
        <v>264</v>
      </c>
      <c r="AE94" s="544" t="s">
        <v>382</v>
      </c>
      <c r="AF94" s="583" t="s">
        <v>386</v>
      </c>
      <c r="AG94" s="554" t="s">
        <v>7821</v>
      </c>
      <c r="AH94" s="455" t="s">
        <v>7760</v>
      </c>
      <c r="AI94" s="563" t="s">
        <v>7761</v>
      </c>
      <c r="AJ94" s="593" t="s">
        <v>7833</v>
      </c>
      <c r="AK94" s="571"/>
      <c r="AL94" s="456" t="s">
        <v>7768</v>
      </c>
      <c r="AM94" s="379"/>
      <c r="AN94" s="425"/>
      <c r="AO94" s="498"/>
      <c r="AP94" s="23"/>
      <c r="AQ94" s="27"/>
      <c r="AR94" s="31"/>
      <c r="AS94" s="31"/>
      <c r="AT94" s="35"/>
      <c r="AU94" s="37"/>
      <c r="AV94" s="14"/>
      <c r="AW94" s="14"/>
      <c r="AX94" s="14"/>
      <c r="AY94" s="13"/>
      <c r="AZ94" s="41"/>
      <c r="BA94" s="42"/>
      <c r="BB94" s="37"/>
      <c r="BC94" s="37"/>
      <c r="BD94" s="37"/>
      <c r="BE94" s="42"/>
      <c r="BF94" s="42"/>
      <c r="BG94" s="42"/>
      <c r="BH94" s="42"/>
      <c r="BI94" s="37"/>
      <c r="BJ94" s="37"/>
      <c r="BK94" s="45"/>
      <c r="BL94" s="45"/>
      <c r="BM94" s="45"/>
      <c r="BN94" s="45"/>
      <c r="BO94" s="42"/>
      <c r="BP94" s="42"/>
      <c r="BQ94" s="42"/>
      <c r="BR94" s="45"/>
      <c r="BS94" s="37"/>
      <c r="BT94" s="45"/>
      <c r="BU94" s="47"/>
      <c r="BV94" s="51"/>
      <c r="BW94" s="526"/>
      <c r="BX94" s="535" t="str">
        <f t="shared" si="1"/>
        <v/>
      </c>
      <c r="BY94" s="516" t="str">
        <f>IF(F94="","",IF(OR(分岐管理シート!AF94&lt;13,分岐管理シート!AF94&gt;26),"error",""))</f>
        <v/>
      </c>
      <c r="BZ94" s="516" t="str">
        <f>IF(F94="","",IF(VLOOKUP(AE94,―!$AD$1:$AE$26,2,FALSE)&lt;=VLOOKUP(AF94,―!$AD$15:$AE$27,2,FALSE),"","error"))</f>
        <v/>
      </c>
      <c r="CA94" s="516"/>
      <c r="CB94" s="516"/>
      <c r="CC94" s="516"/>
      <c r="CD94" s="516"/>
      <c r="CE94" s="516"/>
      <c r="CF94" s="516"/>
      <c r="CG94" s="516" t="str">
        <f t="shared" si="2"/>
        <v/>
      </c>
      <c r="CH94" s="516" t="str">
        <f>分岐管理シート!AW94</f>
        <v/>
      </c>
      <c r="CI94" s="516" t="str">
        <f t="shared" si="3"/>
        <v/>
      </c>
      <c r="CJ94" s="53" t="str">
        <f t="shared" si="4"/>
        <v/>
      </c>
      <c r="CK94" s="11">
        <f t="shared" si="5"/>
        <v>0</v>
      </c>
    </row>
    <row r="95" spans="1:89" s="56" customFormat="1" ht="145.80000000000001" x14ac:dyDescent="0.2">
      <c r="A95" s="17"/>
      <c r="B95" s="445"/>
      <c r="C95" s="457">
        <v>23</v>
      </c>
      <c r="D95" s="447" t="s">
        <v>7769</v>
      </c>
      <c r="E95" s="448" t="s">
        <v>7774</v>
      </c>
      <c r="F95" s="448" t="s">
        <v>226</v>
      </c>
      <c r="G95" s="449" t="s">
        <v>226</v>
      </c>
      <c r="H95" s="449" t="s">
        <v>226</v>
      </c>
      <c r="I95" s="452" t="s">
        <v>7822</v>
      </c>
      <c r="J95" s="450" t="s">
        <v>7771</v>
      </c>
      <c r="K95" s="449" t="s">
        <v>226</v>
      </c>
      <c r="L95" s="452" t="s">
        <v>7823</v>
      </c>
      <c r="M95" s="452"/>
      <c r="N95" s="301">
        <v>51250</v>
      </c>
      <c r="O95" s="302">
        <v>51250</v>
      </c>
      <c r="P95" s="453"/>
      <c r="Q95" s="303"/>
      <c r="R95" s="303"/>
      <c r="S95" s="303"/>
      <c r="T95" s="303"/>
      <c r="U95" s="303"/>
      <c r="V95" s="454">
        <v>51250</v>
      </c>
      <c r="W95" s="304"/>
      <c r="X95" s="304"/>
      <c r="Y95" s="304"/>
      <c r="Z95" s="454">
        <v>0</v>
      </c>
      <c r="AA95" s="452" t="s">
        <v>7824</v>
      </c>
      <c r="AB95" s="449" t="s">
        <v>264</v>
      </c>
      <c r="AC95" s="449" t="s">
        <v>264</v>
      </c>
      <c r="AD95" s="449" t="s">
        <v>264</v>
      </c>
      <c r="AE95" s="544" t="s">
        <v>382</v>
      </c>
      <c r="AF95" s="583" t="s">
        <v>386</v>
      </c>
      <c r="AG95" s="554" t="s">
        <v>7825</v>
      </c>
      <c r="AH95" s="455" t="s">
        <v>7760</v>
      </c>
      <c r="AI95" s="563" t="s">
        <v>7826</v>
      </c>
      <c r="AJ95" s="593" t="s">
        <v>7833</v>
      </c>
      <c r="AK95" s="571"/>
      <c r="AL95" s="456" t="s">
        <v>7768</v>
      </c>
      <c r="AM95" s="379"/>
      <c r="AN95" s="425"/>
      <c r="AO95" s="498"/>
      <c r="AP95" s="23"/>
      <c r="AQ95" s="27"/>
      <c r="AR95" s="31"/>
      <c r="AS95" s="31"/>
      <c r="AT95" s="35"/>
      <c r="AU95" s="37"/>
      <c r="AV95" s="14"/>
      <c r="AW95" s="14"/>
      <c r="AX95" s="14"/>
      <c r="AY95" s="13"/>
      <c r="AZ95" s="41"/>
      <c r="BA95" s="42"/>
      <c r="BB95" s="37"/>
      <c r="BC95" s="37"/>
      <c r="BD95" s="37"/>
      <c r="BE95" s="42"/>
      <c r="BF95" s="42"/>
      <c r="BG95" s="42"/>
      <c r="BH95" s="42"/>
      <c r="BI95" s="37"/>
      <c r="BJ95" s="37"/>
      <c r="BK95" s="45"/>
      <c r="BL95" s="45"/>
      <c r="BM95" s="45"/>
      <c r="BN95" s="45"/>
      <c r="BO95" s="42"/>
      <c r="BP95" s="42"/>
      <c r="BQ95" s="42"/>
      <c r="BR95" s="45"/>
      <c r="BS95" s="37"/>
      <c r="BT95" s="45"/>
      <c r="BU95" s="47"/>
      <c r="BV95" s="51"/>
      <c r="BW95" s="526"/>
      <c r="BX95" s="535" t="str">
        <f t="shared" si="1"/>
        <v/>
      </c>
      <c r="BY95" s="516" t="str">
        <f>IF(F95="","",IF(OR(分岐管理シート!AF95&lt;13,分岐管理シート!AF95&gt;26),"error",""))</f>
        <v/>
      </c>
      <c r="BZ95" s="516" t="str">
        <f>IF(F95="","",IF(VLOOKUP(AE95,―!$AD$1:$AE$26,2,FALSE)&lt;=VLOOKUP(AF95,―!$AD$15:$AE$27,2,FALSE),"","error"))</f>
        <v/>
      </c>
      <c r="CA95" s="516"/>
      <c r="CB95" s="516"/>
      <c r="CC95" s="516"/>
      <c r="CD95" s="516"/>
      <c r="CE95" s="516"/>
      <c r="CF95" s="516"/>
      <c r="CG95" s="516" t="str">
        <f t="shared" si="2"/>
        <v/>
      </c>
      <c r="CH95" s="516" t="str">
        <f>分岐管理シート!AW95</f>
        <v/>
      </c>
      <c r="CI95" s="516" t="str">
        <f t="shared" si="3"/>
        <v/>
      </c>
      <c r="CJ95" s="53" t="str">
        <f t="shared" si="4"/>
        <v/>
      </c>
      <c r="CK95" s="11">
        <f t="shared" si="5"/>
        <v>0</v>
      </c>
    </row>
    <row r="96" spans="1:89" s="56" customFormat="1" ht="210.6" x14ac:dyDescent="0.2">
      <c r="A96" s="17"/>
      <c r="B96" s="445"/>
      <c r="C96" s="457">
        <v>24</v>
      </c>
      <c r="D96" s="447" t="s">
        <v>7769</v>
      </c>
      <c r="E96" s="448" t="s">
        <v>7774</v>
      </c>
      <c r="F96" s="448" t="s">
        <v>226</v>
      </c>
      <c r="G96" s="449" t="s">
        <v>226</v>
      </c>
      <c r="H96" s="449" t="s">
        <v>226</v>
      </c>
      <c r="I96" s="452" t="s">
        <v>7827</v>
      </c>
      <c r="J96" s="450" t="s">
        <v>7771</v>
      </c>
      <c r="K96" s="449" t="s">
        <v>226</v>
      </c>
      <c r="L96" s="452" t="s">
        <v>7828</v>
      </c>
      <c r="M96" s="452"/>
      <c r="N96" s="301">
        <v>200000</v>
      </c>
      <c r="O96" s="302">
        <v>200000</v>
      </c>
      <c r="P96" s="453"/>
      <c r="Q96" s="303"/>
      <c r="R96" s="303"/>
      <c r="S96" s="303"/>
      <c r="T96" s="303"/>
      <c r="U96" s="303"/>
      <c r="V96" s="454">
        <v>200000</v>
      </c>
      <c r="W96" s="304"/>
      <c r="X96" s="304"/>
      <c r="Y96" s="304"/>
      <c r="Z96" s="454">
        <v>0</v>
      </c>
      <c r="AA96" s="452" t="s">
        <v>7829</v>
      </c>
      <c r="AB96" s="449" t="s">
        <v>264</v>
      </c>
      <c r="AC96" s="449" t="s">
        <v>264</v>
      </c>
      <c r="AD96" s="449" t="s">
        <v>264</v>
      </c>
      <c r="AE96" s="544" t="s">
        <v>382</v>
      </c>
      <c r="AF96" s="583" t="s">
        <v>386</v>
      </c>
      <c r="AG96" s="554" t="s">
        <v>7830</v>
      </c>
      <c r="AH96" s="455" t="s">
        <v>7760</v>
      </c>
      <c r="AI96" s="563" t="s">
        <v>7761</v>
      </c>
      <c r="AJ96" s="593" t="s">
        <v>7833</v>
      </c>
      <c r="AK96" s="571"/>
      <c r="AL96" s="456" t="s">
        <v>7768</v>
      </c>
      <c r="AM96" s="379"/>
      <c r="AN96" s="425"/>
      <c r="AO96" s="498"/>
      <c r="AP96" s="23"/>
      <c r="AQ96" s="27"/>
      <c r="AR96" s="31"/>
      <c r="AS96" s="31"/>
      <c r="AT96" s="35"/>
      <c r="AU96" s="37"/>
      <c r="AV96" s="14"/>
      <c r="AW96" s="14"/>
      <c r="AX96" s="14"/>
      <c r="AY96" s="13"/>
      <c r="AZ96" s="41"/>
      <c r="BA96" s="42"/>
      <c r="BB96" s="37"/>
      <c r="BC96" s="37"/>
      <c r="BD96" s="37"/>
      <c r="BE96" s="42"/>
      <c r="BF96" s="42"/>
      <c r="BG96" s="42"/>
      <c r="BH96" s="42"/>
      <c r="BI96" s="37"/>
      <c r="BJ96" s="37"/>
      <c r="BK96" s="45"/>
      <c r="BL96" s="45"/>
      <c r="BM96" s="45"/>
      <c r="BN96" s="45"/>
      <c r="BO96" s="42"/>
      <c r="BP96" s="42"/>
      <c r="BQ96" s="42"/>
      <c r="BR96" s="45"/>
      <c r="BS96" s="37"/>
      <c r="BT96" s="45"/>
      <c r="BU96" s="47"/>
      <c r="BV96" s="51"/>
      <c r="BW96" s="526"/>
      <c r="BX96" s="535" t="str">
        <f t="shared" si="1"/>
        <v/>
      </c>
      <c r="BY96" s="516" t="str">
        <f>IF(F96="","",IF(OR(分岐管理シート!AF96&lt;13,分岐管理シート!AF96&gt;26),"error",""))</f>
        <v/>
      </c>
      <c r="BZ96" s="516" t="str">
        <f>IF(F96="","",IF(VLOOKUP(AE96,―!$AD$1:$AE$26,2,FALSE)&lt;=VLOOKUP(AF96,―!$AD$15:$AE$27,2,FALSE),"","error"))</f>
        <v/>
      </c>
      <c r="CA96" s="516"/>
      <c r="CB96" s="516"/>
      <c r="CC96" s="516"/>
      <c r="CD96" s="516"/>
      <c r="CE96" s="516"/>
      <c r="CF96" s="516"/>
      <c r="CG96" s="516" t="str">
        <f t="shared" si="2"/>
        <v/>
      </c>
      <c r="CH96" s="516" t="str">
        <f>分岐管理シート!AW96</f>
        <v/>
      </c>
      <c r="CI96" s="516" t="str">
        <f t="shared" si="3"/>
        <v/>
      </c>
      <c r="CJ96" s="53" t="str">
        <f t="shared" si="4"/>
        <v/>
      </c>
      <c r="CK96" s="11">
        <f t="shared" si="5"/>
        <v>0</v>
      </c>
    </row>
    <row r="97" spans="1:89" ht="23.4" x14ac:dyDescent="0.2">
      <c r="A97" s="16"/>
      <c r="B97" s="458"/>
      <c r="C97" s="446">
        <v>25</v>
      </c>
      <c r="D97" s="447"/>
      <c r="E97" s="448"/>
      <c r="F97" s="448"/>
      <c r="G97" s="449"/>
      <c r="H97" s="449"/>
      <c r="I97" s="452"/>
      <c r="J97" s="450"/>
      <c r="K97" s="449"/>
      <c r="L97" s="452"/>
      <c r="M97" s="452"/>
      <c r="N97" s="301">
        <v>0</v>
      </c>
      <c r="O97" s="302">
        <v>0</v>
      </c>
      <c r="P97" s="453"/>
      <c r="Q97" s="303"/>
      <c r="R97" s="303"/>
      <c r="S97" s="303"/>
      <c r="T97" s="303"/>
      <c r="U97" s="303"/>
      <c r="V97" s="454"/>
      <c r="W97" s="304"/>
      <c r="X97" s="304"/>
      <c r="Y97" s="304"/>
      <c r="Z97" s="454"/>
      <c r="AA97" s="452"/>
      <c r="AB97" s="449"/>
      <c r="AC97" s="449"/>
      <c r="AD97" s="449"/>
      <c r="AE97" s="544"/>
      <c r="AF97" s="583"/>
      <c r="AG97" s="554"/>
      <c r="AH97" s="455"/>
      <c r="AI97" s="563"/>
      <c r="AJ97" s="593"/>
      <c r="AK97" s="571"/>
      <c r="AL97" s="456"/>
      <c r="AM97" s="379"/>
      <c r="AN97" s="425"/>
      <c r="AO97" s="498"/>
      <c r="AP97" s="23"/>
      <c r="AQ97" s="27"/>
      <c r="AR97" s="31"/>
      <c r="AS97" s="31"/>
      <c r="AT97" s="35"/>
      <c r="AU97" s="37"/>
      <c r="AV97" s="14"/>
      <c r="AW97" s="14"/>
      <c r="AX97" s="14"/>
      <c r="AY97" s="13"/>
      <c r="AZ97" s="41"/>
      <c r="BA97" s="42"/>
      <c r="BB97" s="37"/>
      <c r="BC97" s="37"/>
      <c r="BD97" s="37"/>
      <c r="BE97" s="42"/>
      <c r="BF97" s="42"/>
      <c r="BG97" s="42"/>
      <c r="BH97" s="42"/>
      <c r="BI97" s="37"/>
      <c r="BJ97" s="37"/>
      <c r="BK97" s="45"/>
      <c r="BL97" s="45"/>
      <c r="BM97" s="45"/>
      <c r="BN97" s="45"/>
      <c r="BO97" s="42"/>
      <c r="BP97" s="42"/>
      <c r="BQ97" s="42"/>
      <c r="BR97" s="45"/>
      <c r="BS97" s="37"/>
      <c r="BT97" s="45"/>
      <c r="BU97" s="47"/>
      <c r="BV97" s="51"/>
      <c r="BW97" s="520"/>
      <c r="BX97" s="529" t="str">
        <f t="shared" si="1"/>
        <v/>
      </c>
      <c r="BY97" s="510" t="str">
        <f>IF(F97="","",IF(OR(分岐管理シート!AF97&lt;13,分岐管理シート!AF97&gt;26),"error",""))</f>
        <v/>
      </c>
      <c r="BZ97" s="510" t="str">
        <f>IF(F97="","",IF(VLOOKUP(AE97,―!$AD$1:$AE$26,2,FALSE)&lt;=VLOOKUP(AF97,―!$AD$15:$AE$27,2,FALSE),"","error"))</f>
        <v/>
      </c>
      <c r="CA97" s="510"/>
      <c r="CB97" s="510"/>
      <c r="CC97" s="510"/>
      <c r="CD97" s="510"/>
      <c r="CE97" s="510"/>
      <c r="CF97" s="510"/>
      <c r="CG97" s="510" t="str">
        <f t="shared" si="2"/>
        <v/>
      </c>
      <c r="CH97" s="510" t="str">
        <f>分岐管理シート!AW97</f>
        <v/>
      </c>
      <c r="CI97" s="510" t="str">
        <f t="shared" si="3"/>
        <v/>
      </c>
      <c r="CJ97" s="52" t="str">
        <f t="shared" si="4"/>
        <v/>
      </c>
      <c r="CK97" s="11">
        <f t="shared" si="5"/>
        <v>0</v>
      </c>
    </row>
    <row r="98" spans="1:89" ht="23.4" x14ac:dyDescent="0.2">
      <c r="A98" s="16"/>
      <c r="B98" s="458"/>
      <c r="C98" s="457">
        <v>26</v>
      </c>
      <c r="D98" s="447"/>
      <c r="E98" s="448"/>
      <c r="F98" s="448"/>
      <c r="G98" s="449"/>
      <c r="H98" s="449"/>
      <c r="I98" s="452"/>
      <c r="J98" s="450"/>
      <c r="K98" s="449"/>
      <c r="L98" s="452"/>
      <c r="M98" s="452"/>
      <c r="N98" s="301">
        <v>0</v>
      </c>
      <c r="O98" s="302">
        <v>0</v>
      </c>
      <c r="P98" s="453"/>
      <c r="Q98" s="303"/>
      <c r="R98" s="303"/>
      <c r="S98" s="303"/>
      <c r="T98" s="303"/>
      <c r="U98" s="303"/>
      <c r="V98" s="454"/>
      <c r="W98" s="304"/>
      <c r="X98" s="304"/>
      <c r="Y98" s="304"/>
      <c r="Z98" s="454"/>
      <c r="AA98" s="452"/>
      <c r="AB98" s="449"/>
      <c r="AC98" s="449"/>
      <c r="AD98" s="449"/>
      <c r="AE98" s="544"/>
      <c r="AF98" s="583"/>
      <c r="AG98" s="554"/>
      <c r="AH98" s="455"/>
      <c r="AI98" s="563"/>
      <c r="AJ98" s="593"/>
      <c r="AK98" s="571"/>
      <c r="AL98" s="456"/>
      <c r="AM98" s="379"/>
      <c r="AN98" s="425"/>
      <c r="AO98" s="498"/>
      <c r="AP98" s="23"/>
      <c r="AQ98" s="27"/>
      <c r="AR98" s="31"/>
      <c r="AS98" s="31"/>
      <c r="AT98" s="35"/>
      <c r="AU98" s="37"/>
      <c r="AV98" s="14"/>
      <c r="AW98" s="14"/>
      <c r="AX98" s="14"/>
      <c r="AY98" s="13"/>
      <c r="AZ98" s="41"/>
      <c r="BA98" s="42"/>
      <c r="BB98" s="37"/>
      <c r="BC98" s="37"/>
      <c r="BD98" s="37"/>
      <c r="BE98" s="42"/>
      <c r="BF98" s="42"/>
      <c r="BG98" s="42"/>
      <c r="BH98" s="42"/>
      <c r="BI98" s="37"/>
      <c r="BJ98" s="37"/>
      <c r="BK98" s="45"/>
      <c r="BL98" s="45"/>
      <c r="BM98" s="45"/>
      <c r="BN98" s="45"/>
      <c r="BO98" s="42"/>
      <c r="BP98" s="42"/>
      <c r="BQ98" s="42"/>
      <c r="BR98" s="45"/>
      <c r="BS98" s="37"/>
      <c r="BT98" s="45"/>
      <c r="BU98" s="47"/>
      <c r="BV98" s="51"/>
      <c r="BW98" s="520"/>
      <c r="BX98" s="529" t="str">
        <f t="shared" si="1"/>
        <v/>
      </c>
      <c r="BY98" s="510" t="str">
        <f>IF(F98="","",IF(OR(分岐管理シート!AF98&lt;13,分岐管理シート!AF98&gt;26),"error",""))</f>
        <v/>
      </c>
      <c r="BZ98" s="510" t="str">
        <f>IF(F98="","",IF(VLOOKUP(AE98,―!$AD$1:$AE$26,2,FALSE)&lt;=VLOOKUP(AF98,―!$AD$15:$AE$27,2,FALSE),"","error"))</f>
        <v/>
      </c>
      <c r="CA98" s="510"/>
      <c r="CB98" s="510"/>
      <c r="CC98" s="510"/>
      <c r="CD98" s="510"/>
      <c r="CE98" s="510"/>
      <c r="CF98" s="510"/>
      <c r="CG98" s="510" t="str">
        <f t="shared" si="2"/>
        <v/>
      </c>
      <c r="CH98" s="510" t="str">
        <f>分岐管理シート!AW98</f>
        <v/>
      </c>
      <c r="CI98" s="510" t="str">
        <f t="shared" si="3"/>
        <v/>
      </c>
      <c r="CJ98" s="52" t="str">
        <f t="shared" si="4"/>
        <v/>
      </c>
      <c r="CK98" s="11">
        <f t="shared" si="5"/>
        <v>0</v>
      </c>
    </row>
    <row r="99" spans="1:89" ht="23.4" x14ac:dyDescent="0.2">
      <c r="A99" s="16"/>
      <c r="B99" s="458"/>
      <c r="C99" s="457">
        <v>27</v>
      </c>
      <c r="D99" s="447"/>
      <c r="E99" s="448"/>
      <c r="F99" s="448"/>
      <c r="G99" s="449"/>
      <c r="H99" s="449"/>
      <c r="I99" s="452"/>
      <c r="J99" s="450"/>
      <c r="K99" s="449"/>
      <c r="L99" s="452"/>
      <c r="M99" s="452"/>
      <c r="N99" s="301">
        <v>0</v>
      </c>
      <c r="O99" s="302">
        <v>0</v>
      </c>
      <c r="P99" s="453"/>
      <c r="Q99" s="303"/>
      <c r="R99" s="303"/>
      <c r="S99" s="303"/>
      <c r="T99" s="303"/>
      <c r="U99" s="303"/>
      <c r="V99" s="454"/>
      <c r="W99" s="304"/>
      <c r="X99" s="304"/>
      <c r="Y99" s="304"/>
      <c r="Z99" s="454"/>
      <c r="AA99" s="452"/>
      <c r="AB99" s="449"/>
      <c r="AC99" s="449"/>
      <c r="AD99" s="449"/>
      <c r="AE99" s="544"/>
      <c r="AF99" s="583"/>
      <c r="AG99" s="554"/>
      <c r="AH99" s="455"/>
      <c r="AI99" s="563"/>
      <c r="AJ99" s="593"/>
      <c r="AK99" s="571"/>
      <c r="AL99" s="456"/>
      <c r="AM99" s="379"/>
      <c r="AN99" s="425"/>
      <c r="AO99" s="498"/>
      <c r="AP99" s="23"/>
      <c r="AQ99" s="27"/>
      <c r="AR99" s="31"/>
      <c r="AS99" s="31"/>
      <c r="AT99" s="35"/>
      <c r="AU99" s="37"/>
      <c r="AV99" s="14"/>
      <c r="AW99" s="14"/>
      <c r="AX99" s="14"/>
      <c r="AY99" s="13"/>
      <c r="AZ99" s="41"/>
      <c r="BA99" s="42"/>
      <c r="BB99" s="37"/>
      <c r="BC99" s="37"/>
      <c r="BD99" s="37"/>
      <c r="BE99" s="42"/>
      <c r="BF99" s="42"/>
      <c r="BG99" s="42"/>
      <c r="BH99" s="42"/>
      <c r="BI99" s="37"/>
      <c r="BJ99" s="37"/>
      <c r="BK99" s="45"/>
      <c r="BL99" s="45"/>
      <c r="BM99" s="45"/>
      <c r="BN99" s="45"/>
      <c r="BO99" s="42"/>
      <c r="BP99" s="42"/>
      <c r="BQ99" s="42"/>
      <c r="BR99" s="45"/>
      <c r="BS99" s="37"/>
      <c r="BT99" s="45"/>
      <c r="BU99" s="47"/>
      <c r="BV99" s="51"/>
      <c r="BW99" s="520"/>
      <c r="BX99" s="529" t="str">
        <f t="shared" si="1"/>
        <v/>
      </c>
      <c r="BY99" s="510" t="str">
        <f>IF(F99="","",IF(OR(分岐管理シート!AF99&lt;13,分岐管理シート!AF99&gt;26),"error",""))</f>
        <v/>
      </c>
      <c r="BZ99" s="510" t="str">
        <f>IF(F99="","",IF(VLOOKUP(AE99,―!$AD$1:$AE$26,2,FALSE)&lt;=VLOOKUP(AF99,―!$AD$15:$AE$27,2,FALSE),"","error"))</f>
        <v/>
      </c>
      <c r="CA99" s="510"/>
      <c r="CB99" s="510"/>
      <c r="CC99" s="510"/>
      <c r="CD99" s="510"/>
      <c r="CE99" s="510"/>
      <c r="CF99" s="510"/>
      <c r="CG99" s="510" t="str">
        <f t="shared" si="2"/>
        <v/>
      </c>
      <c r="CH99" s="510" t="str">
        <f>分岐管理シート!AW99</f>
        <v/>
      </c>
      <c r="CI99" s="510" t="str">
        <f t="shared" si="3"/>
        <v/>
      </c>
      <c r="CJ99" s="52" t="str">
        <f t="shared" si="4"/>
        <v/>
      </c>
      <c r="CK99" s="11">
        <f t="shared" si="5"/>
        <v>0</v>
      </c>
    </row>
    <row r="100" spans="1:89" ht="23.4" x14ac:dyDescent="0.2">
      <c r="A100" s="16"/>
      <c r="B100" s="458"/>
      <c r="C100" s="446">
        <v>28</v>
      </c>
      <c r="D100" s="459"/>
      <c r="E100" s="460"/>
      <c r="F100" s="460"/>
      <c r="G100" s="449"/>
      <c r="H100" s="449"/>
      <c r="I100" s="452"/>
      <c r="J100" s="450"/>
      <c r="K100" s="449"/>
      <c r="L100" s="452"/>
      <c r="M100" s="452"/>
      <c r="N100" s="301">
        <v>0</v>
      </c>
      <c r="O100" s="302">
        <v>0</v>
      </c>
      <c r="P100" s="453"/>
      <c r="Q100" s="303"/>
      <c r="R100" s="303"/>
      <c r="S100" s="303"/>
      <c r="T100" s="303"/>
      <c r="U100" s="303"/>
      <c r="V100" s="454"/>
      <c r="W100" s="304"/>
      <c r="X100" s="304"/>
      <c r="Y100" s="304"/>
      <c r="Z100" s="454"/>
      <c r="AA100" s="452"/>
      <c r="AB100" s="449"/>
      <c r="AC100" s="449"/>
      <c r="AD100" s="449"/>
      <c r="AE100" s="544"/>
      <c r="AF100" s="583"/>
      <c r="AG100" s="554"/>
      <c r="AH100" s="455"/>
      <c r="AI100" s="563"/>
      <c r="AJ100" s="593"/>
      <c r="AK100" s="571"/>
      <c r="AL100" s="456"/>
      <c r="AM100" s="379"/>
      <c r="AN100" s="425"/>
      <c r="AO100" s="498"/>
      <c r="AP100" s="23"/>
      <c r="AQ100" s="27"/>
      <c r="AR100" s="31"/>
      <c r="AS100" s="31"/>
      <c r="AT100" s="35"/>
      <c r="AU100" s="37"/>
      <c r="AV100" s="14"/>
      <c r="AW100" s="14"/>
      <c r="AX100" s="14"/>
      <c r="AY100" s="13"/>
      <c r="AZ100" s="41"/>
      <c r="BA100" s="42"/>
      <c r="BB100" s="37"/>
      <c r="BC100" s="37"/>
      <c r="BD100" s="37"/>
      <c r="BE100" s="42"/>
      <c r="BF100" s="42"/>
      <c r="BG100" s="42"/>
      <c r="BH100" s="42"/>
      <c r="BI100" s="37"/>
      <c r="BJ100" s="37"/>
      <c r="BK100" s="45"/>
      <c r="BL100" s="45"/>
      <c r="BM100" s="45"/>
      <c r="BN100" s="45"/>
      <c r="BO100" s="42"/>
      <c r="BP100" s="42"/>
      <c r="BQ100" s="42"/>
      <c r="BR100" s="45"/>
      <c r="BS100" s="37"/>
      <c r="BT100" s="45"/>
      <c r="BU100" s="47"/>
      <c r="BV100" s="51"/>
      <c r="BW100" s="520"/>
      <c r="BX100" s="529" t="str">
        <f t="shared" si="1"/>
        <v/>
      </c>
      <c r="BY100" s="510" t="str">
        <f>IF(F100="","",IF(OR(分岐管理シート!AF100&lt;13,分岐管理シート!AF100&gt;26),"error",""))</f>
        <v/>
      </c>
      <c r="BZ100" s="510" t="str">
        <f>IF(F100="","",IF(VLOOKUP(AE100,―!$AD$1:$AE$26,2,FALSE)&lt;=VLOOKUP(AF100,―!$AD$15:$AE$27,2,FALSE),"","error"))</f>
        <v/>
      </c>
      <c r="CA100" s="510"/>
      <c r="CB100" s="510"/>
      <c r="CC100" s="510"/>
      <c r="CD100" s="510"/>
      <c r="CE100" s="510"/>
      <c r="CF100" s="510"/>
      <c r="CG100" s="510" t="str">
        <f t="shared" si="2"/>
        <v/>
      </c>
      <c r="CH100" s="510" t="str">
        <f>分岐管理シート!AW100</f>
        <v/>
      </c>
      <c r="CI100" s="510" t="str">
        <f t="shared" si="3"/>
        <v/>
      </c>
      <c r="CJ100" s="52" t="str">
        <f t="shared" si="4"/>
        <v/>
      </c>
      <c r="CK100" s="11">
        <f t="shared" si="5"/>
        <v>0</v>
      </c>
    </row>
    <row r="101" spans="1:89" ht="23.4" x14ac:dyDescent="0.2">
      <c r="A101" s="16"/>
      <c r="B101" s="458"/>
      <c r="C101" s="457">
        <v>29</v>
      </c>
      <c r="D101" s="459"/>
      <c r="E101" s="460"/>
      <c r="F101" s="460"/>
      <c r="G101" s="449"/>
      <c r="H101" s="449"/>
      <c r="I101" s="452"/>
      <c r="J101" s="450"/>
      <c r="K101" s="449"/>
      <c r="L101" s="452"/>
      <c r="M101" s="452"/>
      <c r="N101" s="301">
        <v>0</v>
      </c>
      <c r="O101" s="302">
        <v>0</v>
      </c>
      <c r="P101" s="453"/>
      <c r="Q101" s="303"/>
      <c r="R101" s="303"/>
      <c r="S101" s="303"/>
      <c r="T101" s="303"/>
      <c r="U101" s="303"/>
      <c r="V101" s="454"/>
      <c r="W101" s="304"/>
      <c r="X101" s="304"/>
      <c r="Y101" s="304"/>
      <c r="Z101" s="454"/>
      <c r="AA101" s="452"/>
      <c r="AB101" s="449"/>
      <c r="AC101" s="449"/>
      <c r="AD101" s="449"/>
      <c r="AE101" s="544"/>
      <c r="AF101" s="583"/>
      <c r="AG101" s="554"/>
      <c r="AH101" s="455"/>
      <c r="AI101" s="563"/>
      <c r="AJ101" s="593"/>
      <c r="AK101" s="571"/>
      <c r="AL101" s="456"/>
      <c r="AM101" s="379"/>
      <c r="AN101" s="425"/>
      <c r="AO101" s="498"/>
      <c r="AP101" s="23"/>
      <c r="AQ101" s="27"/>
      <c r="AR101" s="31"/>
      <c r="AS101" s="31"/>
      <c r="AT101" s="35"/>
      <c r="AU101" s="37"/>
      <c r="AV101" s="14"/>
      <c r="AW101" s="14"/>
      <c r="AX101" s="14"/>
      <c r="AY101" s="13"/>
      <c r="AZ101" s="41"/>
      <c r="BA101" s="42"/>
      <c r="BB101" s="37"/>
      <c r="BC101" s="37"/>
      <c r="BD101" s="37"/>
      <c r="BE101" s="42"/>
      <c r="BF101" s="42"/>
      <c r="BG101" s="42"/>
      <c r="BH101" s="42"/>
      <c r="BI101" s="37"/>
      <c r="BJ101" s="37"/>
      <c r="BK101" s="45"/>
      <c r="BL101" s="45"/>
      <c r="BM101" s="45"/>
      <c r="BN101" s="45"/>
      <c r="BO101" s="42"/>
      <c r="BP101" s="42"/>
      <c r="BQ101" s="42"/>
      <c r="BR101" s="45"/>
      <c r="BS101" s="37"/>
      <c r="BT101" s="45"/>
      <c r="BU101" s="47"/>
      <c r="BV101" s="51"/>
      <c r="BW101" s="520"/>
      <c r="BX101" s="529" t="str">
        <f t="shared" si="1"/>
        <v/>
      </c>
      <c r="BY101" s="510" t="str">
        <f>IF(F101="","",IF(OR(分岐管理シート!AF101&lt;13,分岐管理シート!AF101&gt;26),"error",""))</f>
        <v/>
      </c>
      <c r="BZ101" s="510" t="str">
        <f>IF(F101="","",IF(VLOOKUP(AE101,―!$AD$1:$AE$26,2,FALSE)&lt;=VLOOKUP(AF101,―!$AD$15:$AE$27,2,FALSE),"","error"))</f>
        <v/>
      </c>
      <c r="CA101" s="510"/>
      <c r="CB101" s="510"/>
      <c r="CC101" s="510"/>
      <c r="CD101" s="510"/>
      <c r="CE101" s="510"/>
      <c r="CF101" s="510"/>
      <c r="CG101" s="510" t="str">
        <f t="shared" si="2"/>
        <v/>
      </c>
      <c r="CH101" s="510" t="str">
        <f>分岐管理シート!AW101</f>
        <v/>
      </c>
      <c r="CI101" s="510" t="str">
        <f t="shared" si="3"/>
        <v/>
      </c>
      <c r="CJ101" s="52" t="str">
        <f t="shared" si="4"/>
        <v/>
      </c>
      <c r="CK101" s="11">
        <f t="shared" si="5"/>
        <v>0</v>
      </c>
    </row>
    <row r="102" spans="1:89" ht="23.4" x14ac:dyDescent="0.2">
      <c r="A102" s="16"/>
      <c r="B102" s="458"/>
      <c r="C102" s="457">
        <v>30</v>
      </c>
      <c r="D102" s="459"/>
      <c r="E102" s="460"/>
      <c r="F102" s="460"/>
      <c r="G102" s="449"/>
      <c r="H102" s="449"/>
      <c r="I102" s="452"/>
      <c r="J102" s="450"/>
      <c r="K102" s="449"/>
      <c r="L102" s="452"/>
      <c r="M102" s="452"/>
      <c r="N102" s="301">
        <v>0</v>
      </c>
      <c r="O102" s="302">
        <v>0</v>
      </c>
      <c r="P102" s="453"/>
      <c r="Q102" s="303"/>
      <c r="R102" s="303"/>
      <c r="S102" s="303"/>
      <c r="T102" s="303"/>
      <c r="U102" s="303"/>
      <c r="V102" s="454"/>
      <c r="W102" s="304"/>
      <c r="X102" s="304"/>
      <c r="Y102" s="304"/>
      <c r="Z102" s="454"/>
      <c r="AA102" s="452"/>
      <c r="AB102" s="449"/>
      <c r="AC102" s="449"/>
      <c r="AD102" s="449"/>
      <c r="AE102" s="544"/>
      <c r="AF102" s="583"/>
      <c r="AG102" s="554"/>
      <c r="AH102" s="455"/>
      <c r="AI102" s="563"/>
      <c r="AJ102" s="593"/>
      <c r="AK102" s="571"/>
      <c r="AL102" s="456"/>
      <c r="AM102" s="379"/>
      <c r="AN102" s="425"/>
      <c r="AO102" s="498"/>
      <c r="AP102" s="23"/>
      <c r="AQ102" s="27"/>
      <c r="AR102" s="31"/>
      <c r="AS102" s="31"/>
      <c r="AT102" s="35"/>
      <c r="AU102" s="37"/>
      <c r="AV102" s="14"/>
      <c r="AW102" s="14"/>
      <c r="AX102" s="14"/>
      <c r="AY102" s="13"/>
      <c r="AZ102" s="41"/>
      <c r="BA102" s="42"/>
      <c r="BB102" s="37"/>
      <c r="BC102" s="37"/>
      <c r="BD102" s="37"/>
      <c r="BE102" s="42"/>
      <c r="BF102" s="42"/>
      <c r="BG102" s="42"/>
      <c r="BH102" s="42"/>
      <c r="BI102" s="37"/>
      <c r="BJ102" s="37"/>
      <c r="BK102" s="45"/>
      <c r="BL102" s="45"/>
      <c r="BM102" s="45"/>
      <c r="BN102" s="45"/>
      <c r="BO102" s="42"/>
      <c r="BP102" s="42"/>
      <c r="BQ102" s="42"/>
      <c r="BR102" s="45"/>
      <c r="BS102" s="37"/>
      <c r="BT102" s="45"/>
      <c r="BU102" s="47"/>
      <c r="BV102" s="51"/>
      <c r="BW102" s="520"/>
      <c r="BX102" s="529" t="str">
        <f t="shared" si="1"/>
        <v/>
      </c>
      <c r="BY102" s="510" t="str">
        <f>IF(F102="","",IF(OR(分岐管理シート!AF102&lt;13,分岐管理シート!AF102&gt;26),"error",""))</f>
        <v/>
      </c>
      <c r="BZ102" s="510" t="str">
        <f>IF(F102="","",IF(VLOOKUP(AE102,―!$AD$1:$AE$26,2,FALSE)&lt;=VLOOKUP(AF102,―!$AD$15:$AE$27,2,FALSE),"","error"))</f>
        <v/>
      </c>
      <c r="CA102" s="510"/>
      <c r="CB102" s="510"/>
      <c r="CC102" s="510"/>
      <c r="CD102" s="510"/>
      <c r="CE102" s="510"/>
      <c r="CF102" s="510"/>
      <c r="CG102" s="510" t="str">
        <f t="shared" si="2"/>
        <v/>
      </c>
      <c r="CH102" s="510" t="str">
        <f>分岐管理シート!AW102</f>
        <v/>
      </c>
      <c r="CI102" s="510" t="str">
        <f t="shared" si="3"/>
        <v/>
      </c>
      <c r="CJ102" s="52" t="str">
        <f t="shared" si="4"/>
        <v/>
      </c>
      <c r="CK102" s="11">
        <f t="shared" si="5"/>
        <v>0</v>
      </c>
    </row>
    <row r="103" spans="1:89" ht="23.4" x14ac:dyDescent="0.2">
      <c r="A103" s="16"/>
      <c r="B103" s="458"/>
      <c r="C103" s="446">
        <v>31</v>
      </c>
      <c r="D103" s="459"/>
      <c r="E103" s="460"/>
      <c r="F103" s="460"/>
      <c r="G103" s="449"/>
      <c r="H103" s="449"/>
      <c r="I103" s="452"/>
      <c r="J103" s="450"/>
      <c r="K103" s="449"/>
      <c r="L103" s="452"/>
      <c r="M103" s="452"/>
      <c r="N103" s="301">
        <v>0</v>
      </c>
      <c r="O103" s="302">
        <v>0</v>
      </c>
      <c r="P103" s="453"/>
      <c r="Q103" s="303"/>
      <c r="R103" s="303"/>
      <c r="S103" s="303"/>
      <c r="T103" s="303"/>
      <c r="U103" s="303"/>
      <c r="V103" s="454"/>
      <c r="W103" s="304"/>
      <c r="X103" s="304"/>
      <c r="Y103" s="304"/>
      <c r="Z103" s="454"/>
      <c r="AA103" s="452"/>
      <c r="AB103" s="449"/>
      <c r="AC103" s="449"/>
      <c r="AD103" s="449"/>
      <c r="AE103" s="544"/>
      <c r="AF103" s="583"/>
      <c r="AG103" s="554"/>
      <c r="AH103" s="455"/>
      <c r="AI103" s="563"/>
      <c r="AJ103" s="593"/>
      <c r="AK103" s="571"/>
      <c r="AL103" s="456"/>
      <c r="AM103" s="379"/>
      <c r="AN103" s="425"/>
      <c r="AO103" s="498"/>
      <c r="AP103" s="23"/>
      <c r="AQ103" s="27"/>
      <c r="AR103" s="31"/>
      <c r="AS103" s="31"/>
      <c r="AT103" s="35"/>
      <c r="AU103" s="37"/>
      <c r="AV103" s="14"/>
      <c r="AW103" s="14"/>
      <c r="AX103" s="14"/>
      <c r="AY103" s="13"/>
      <c r="AZ103" s="41"/>
      <c r="BA103" s="42"/>
      <c r="BB103" s="37"/>
      <c r="BC103" s="37"/>
      <c r="BD103" s="37"/>
      <c r="BE103" s="42"/>
      <c r="BF103" s="42"/>
      <c r="BG103" s="42"/>
      <c r="BH103" s="42"/>
      <c r="BI103" s="37"/>
      <c r="BJ103" s="37"/>
      <c r="BK103" s="45"/>
      <c r="BL103" s="45"/>
      <c r="BM103" s="45"/>
      <c r="BN103" s="45"/>
      <c r="BO103" s="42"/>
      <c r="BP103" s="42"/>
      <c r="BQ103" s="42"/>
      <c r="BR103" s="45"/>
      <c r="BS103" s="37"/>
      <c r="BT103" s="45"/>
      <c r="BU103" s="47"/>
      <c r="BV103" s="51"/>
      <c r="BW103" s="520"/>
      <c r="BX103" s="529" t="str">
        <f t="shared" si="1"/>
        <v/>
      </c>
      <c r="BY103" s="510" t="str">
        <f>IF(F103="","",IF(OR(分岐管理シート!AF103&lt;13,分岐管理シート!AF103&gt;26),"error",""))</f>
        <v/>
      </c>
      <c r="BZ103" s="510" t="str">
        <f>IF(F103="","",IF(VLOOKUP(AE103,―!$AD$1:$AE$26,2,FALSE)&lt;=VLOOKUP(AF103,―!$AD$15:$AE$27,2,FALSE),"","error"))</f>
        <v/>
      </c>
      <c r="CA103" s="510"/>
      <c r="CB103" s="510"/>
      <c r="CC103" s="510"/>
      <c r="CD103" s="510"/>
      <c r="CE103" s="510"/>
      <c r="CF103" s="510"/>
      <c r="CG103" s="510" t="str">
        <f t="shared" si="2"/>
        <v/>
      </c>
      <c r="CH103" s="510" t="str">
        <f>分岐管理シート!AW103</f>
        <v/>
      </c>
      <c r="CI103" s="510" t="str">
        <f t="shared" si="3"/>
        <v/>
      </c>
      <c r="CJ103" s="52" t="str">
        <f t="shared" si="4"/>
        <v/>
      </c>
      <c r="CK103" s="11">
        <f t="shared" si="5"/>
        <v>0</v>
      </c>
    </row>
    <row r="104" spans="1:89" ht="23.4" x14ac:dyDescent="0.2">
      <c r="A104" s="16"/>
      <c r="B104" s="458"/>
      <c r="C104" s="457">
        <v>32</v>
      </c>
      <c r="D104" s="459"/>
      <c r="E104" s="460"/>
      <c r="F104" s="460"/>
      <c r="G104" s="449"/>
      <c r="H104" s="449"/>
      <c r="I104" s="452"/>
      <c r="J104" s="450"/>
      <c r="K104" s="449"/>
      <c r="L104" s="452"/>
      <c r="M104" s="452"/>
      <c r="N104" s="301">
        <v>0</v>
      </c>
      <c r="O104" s="302">
        <v>0</v>
      </c>
      <c r="P104" s="453"/>
      <c r="Q104" s="303"/>
      <c r="R104" s="303"/>
      <c r="S104" s="303"/>
      <c r="T104" s="303"/>
      <c r="U104" s="303"/>
      <c r="V104" s="454"/>
      <c r="W104" s="304"/>
      <c r="X104" s="304"/>
      <c r="Y104" s="304"/>
      <c r="Z104" s="454"/>
      <c r="AA104" s="452"/>
      <c r="AB104" s="449"/>
      <c r="AC104" s="449"/>
      <c r="AD104" s="449"/>
      <c r="AE104" s="544"/>
      <c r="AF104" s="583"/>
      <c r="AG104" s="554"/>
      <c r="AH104" s="455"/>
      <c r="AI104" s="563"/>
      <c r="AJ104" s="593"/>
      <c r="AK104" s="571"/>
      <c r="AL104" s="456"/>
      <c r="AM104" s="379"/>
      <c r="AN104" s="425"/>
      <c r="AO104" s="498"/>
      <c r="AP104" s="23"/>
      <c r="AQ104" s="27"/>
      <c r="AR104" s="31"/>
      <c r="AS104" s="31"/>
      <c r="AT104" s="35"/>
      <c r="AU104" s="37"/>
      <c r="AV104" s="14"/>
      <c r="AW104" s="14"/>
      <c r="AX104" s="14"/>
      <c r="AY104" s="13"/>
      <c r="AZ104" s="41"/>
      <c r="BA104" s="42"/>
      <c r="BB104" s="37"/>
      <c r="BC104" s="37"/>
      <c r="BD104" s="37"/>
      <c r="BE104" s="42"/>
      <c r="BF104" s="42"/>
      <c r="BG104" s="42"/>
      <c r="BH104" s="42"/>
      <c r="BI104" s="37"/>
      <c r="BJ104" s="37"/>
      <c r="BK104" s="45"/>
      <c r="BL104" s="45"/>
      <c r="BM104" s="45"/>
      <c r="BN104" s="45"/>
      <c r="BO104" s="42"/>
      <c r="BP104" s="42"/>
      <c r="BQ104" s="42"/>
      <c r="BR104" s="45"/>
      <c r="BS104" s="37"/>
      <c r="BT104" s="45"/>
      <c r="BU104" s="47"/>
      <c r="BV104" s="51"/>
      <c r="BW104" s="520"/>
      <c r="BX104" s="529" t="str">
        <f t="shared" si="1"/>
        <v/>
      </c>
      <c r="BY104" s="510" t="str">
        <f>IF(F104="","",IF(OR(分岐管理シート!AF104&lt;13,分岐管理シート!AF104&gt;26),"error",""))</f>
        <v/>
      </c>
      <c r="BZ104" s="510" t="str">
        <f>IF(F104="","",IF(VLOOKUP(AE104,―!$AD$1:$AE$26,2,FALSE)&lt;=VLOOKUP(AF104,―!$AD$15:$AE$27,2,FALSE),"","error"))</f>
        <v/>
      </c>
      <c r="CA104" s="510"/>
      <c r="CB104" s="510"/>
      <c r="CC104" s="510"/>
      <c r="CD104" s="510"/>
      <c r="CE104" s="510"/>
      <c r="CF104" s="510"/>
      <c r="CG104" s="510" t="str">
        <f t="shared" si="2"/>
        <v/>
      </c>
      <c r="CH104" s="510" t="str">
        <f>分岐管理シート!AW104</f>
        <v/>
      </c>
      <c r="CI104" s="510" t="str">
        <f t="shared" si="3"/>
        <v/>
      </c>
      <c r="CJ104" s="52" t="str">
        <f t="shared" si="4"/>
        <v/>
      </c>
      <c r="CK104" s="11">
        <f t="shared" si="5"/>
        <v>0</v>
      </c>
    </row>
    <row r="105" spans="1:89" ht="23.4" x14ac:dyDescent="0.2">
      <c r="A105" s="16"/>
      <c r="B105" s="458"/>
      <c r="C105" s="457">
        <v>33</v>
      </c>
      <c r="D105" s="459"/>
      <c r="E105" s="460"/>
      <c r="F105" s="460"/>
      <c r="G105" s="449"/>
      <c r="H105" s="449"/>
      <c r="I105" s="452"/>
      <c r="J105" s="450"/>
      <c r="K105" s="449"/>
      <c r="L105" s="452"/>
      <c r="M105" s="452"/>
      <c r="N105" s="301">
        <v>0</v>
      </c>
      <c r="O105" s="302">
        <v>0</v>
      </c>
      <c r="P105" s="453"/>
      <c r="Q105" s="303"/>
      <c r="R105" s="303"/>
      <c r="S105" s="303"/>
      <c r="T105" s="303"/>
      <c r="U105" s="303"/>
      <c r="V105" s="454"/>
      <c r="W105" s="304"/>
      <c r="X105" s="304"/>
      <c r="Y105" s="304"/>
      <c r="Z105" s="454"/>
      <c r="AA105" s="452"/>
      <c r="AB105" s="449"/>
      <c r="AC105" s="449"/>
      <c r="AD105" s="449"/>
      <c r="AE105" s="544"/>
      <c r="AF105" s="583"/>
      <c r="AG105" s="554"/>
      <c r="AH105" s="455"/>
      <c r="AI105" s="563"/>
      <c r="AJ105" s="593"/>
      <c r="AK105" s="571"/>
      <c r="AL105" s="456"/>
      <c r="AM105" s="379"/>
      <c r="AN105" s="425"/>
      <c r="AO105" s="498"/>
      <c r="AP105" s="23"/>
      <c r="AQ105" s="27"/>
      <c r="AR105" s="31"/>
      <c r="AS105" s="31"/>
      <c r="AT105" s="35"/>
      <c r="AU105" s="37"/>
      <c r="AV105" s="14"/>
      <c r="AW105" s="14"/>
      <c r="AX105" s="14"/>
      <c r="AY105" s="13"/>
      <c r="AZ105" s="41"/>
      <c r="BA105" s="42"/>
      <c r="BB105" s="37"/>
      <c r="BC105" s="37"/>
      <c r="BD105" s="37"/>
      <c r="BE105" s="42"/>
      <c r="BF105" s="42"/>
      <c r="BG105" s="42"/>
      <c r="BH105" s="42"/>
      <c r="BI105" s="37"/>
      <c r="BJ105" s="37"/>
      <c r="BK105" s="45"/>
      <c r="BL105" s="45"/>
      <c r="BM105" s="45"/>
      <c r="BN105" s="45"/>
      <c r="BO105" s="42"/>
      <c r="BP105" s="42"/>
      <c r="BQ105" s="42"/>
      <c r="BR105" s="45"/>
      <c r="BS105" s="37"/>
      <c r="BT105" s="45"/>
      <c r="BU105" s="47"/>
      <c r="BV105" s="51"/>
      <c r="BW105" s="520"/>
      <c r="BX105" s="529" t="str">
        <f t="shared" si="1"/>
        <v/>
      </c>
      <c r="BY105" s="510" t="str">
        <f>IF(F105="","",IF(OR(分岐管理シート!AF105&lt;13,分岐管理シート!AF105&gt;26),"error",""))</f>
        <v/>
      </c>
      <c r="BZ105" s="510" t="str">
        <f>IF(F105="","",IF(VLOOKUP(AE105,―!$AD$1:$AE$26,2,FALSE)&lt;=VLOOKUP(AF105,―!$AD$15:$AE$27,2,FALSE),"","error"))</f>
        <v/>
      </c>
      <c r="CA105" s="510"/>
      <c r="CB105" s="510"/>
      <c r="CC105" s="510"/>
      <c r="CD105" s="510"/>
      <c r="CE105" s="510"/>
      <c r="CF105" s="510"/>
      <c r="CG105" s="510" t="str">
        <f t="shared" si="2"/>
        <v/>
      </c>
      <c r="CH105" s="510" t="str">
        <f>分岐管理シート!AW105</f>
        <v/>
      </c>
      <c r="CI105" s="510" t="str">
        <f t="shared" si="3"/>
        <v/>
      </c>
      <c r="CJ105" s="52" t="str">
        <f t="shared" si="4"/>
        <v/>
      </c>
      <c r="CK105" s="11">
        <f t="shared" si="5"/>
        <v>0</v>
      </c>
    </row>
    <row r="106" spans="1:89" ht="23.4" x14ac:dyDescent="0.2">
      <c r="A106" s="16"/>
      <c r="B106" s="458"/>
      <c r="C106" s="446">
        <v>34</v>
      </c>
      <c r="D106" s="459"/>
      <c r="E106" s="460"/>
      <c r="F106" s="460"/>
      <c r="G106" s="449"/>
      <c r="H106" s="449"/>
      <c r="I106" s="452"/>
      <c r="J106" s="450"/>
      <c r="K106" s="449"/>
      <c r="L106" s="452"/>
      <c r="M106" s="452"/>
      <c r="N106" s="301">
        <v>0</v>
      </c>
      <c r="O106" s="302">
        <v>0</v>
      </c>
      <c r="P106" s="453"/>
      <c r="Q106" s="303"/>
      <c r="R106" s="303"/>
      <c r="S106" s="303"/>
      <c r="T106" s="303"/>
      <c r="U106" s="303"/>
      <c r="V106" s="454"/>
      <c r="W106" s="304"/>
      <c r="X106" s="304"/>
      <c r="Y106" s="304"/>
      <c r="Z106" s="454"/>
      <c r="AA106" s="452"/>
      <c r="AB106" s="449"/>
      <c r="AC106" s="449"/>
      <c r="AD106" s="449"/>
      <c r="AE106" s="544"/>
      <c r="AF106" s="583"/>
      <c r="AG106" s="554"/>
      <c r="AH106" s="455"/>
      <c r="AI106" s="563"/>
      <c r="AJ106" s="593"/>
      <c r="AK106" s="571"/>
      <c r="AL106" s="456"/>
      <c r="AM106" s="379"/>
      <c r="AN106" s="425"/>
      <c r="AO106" s="498"/>
      <c r="AP106" s="23"/>
      <c r="AQ106" s="27"/>
      <c r="AR106" s="31"/>
      <c r="AS106" s="31"/>
      <c r="AT106" s="35"/>
      <c r="AU106" s="37"/>
      <c r="AV106" s="14"/>
      <c r="AW106" s="14"/>
      <c r="AX106" s="14"/>
      <c r="AY106" s="13"/>
      <c r="AZ106" s="41"/>
      <c r="BA106" s="42"/>
      <c r="BB106" s="37"/>
      <c r="BC106" s="37"/>
      <c r="BD106" s="37"/>
      <c r="BE106" s="42"/>
      <c r="BF106" s="42"/>
      <c r="BG106" s="42"/>
      <c r="BH106" s="42"/>
      <c r="BI106" s="37"/>
      <c r="BJ106" s="37"/>
      <c r="BK106" s="45"/>
      <c r="BL106" s="45"/>
      <c r="BM106" s="45"/>
      <c r="BN106" s="45"/>
      <c r="BO106" s="42"/>
      <c r="BP106" s="42"/>
      <c r="BQ106" s="42"/>
      <c r="BR106" s="45"/>
      <c r="BS106" s="37"/>
      <c r="BT106" s="45"/>
      <c r="BU106" s="47"/>
      <c r="BV106" s="51"/>
      <c r="BW106" s="520"/>
      <c r="BX106" s="529" t="str">
        <f t="shared" si="1"/>
        <v/>
      </c>
      <c r="BY106" s="510" t="str">
        <f>IF(F106="","",IF(OR(分岐管理シート!AF106&lt;13,分岐管理シート!AF106&gt;26),"error",""))</f>
        <v/>
      </c>
      <c r="BZ106" s="510" t="str">
        <f>IF(F106="","",IF(VLOOKUP(AE106,―!$AD$1:$AE$26,2,FALSE)&lt;=VLOOKUP(AF106,―!$AD$15:$AE$27,2,FALSE),"","error"))</f>
        <v/>
      </c>
      <c r="CA106" s="510"/>
      <c r="CB106" s="510"/>
      <c r="CC106" s="510"/>
      <c r="CD106" s="510"/>
      <c r="CE106" s="510"/>
      <c r="CF106" s="510"/>
      <c r="CG106" s="510" t="str">
        <f t="shared" si="2"/>
        <v/>
      </c>
      <c r="CH106" s="510" t="str">
        <f>分岐管理シート!AW106</f>
        <v/>
      </c>
      <c r="CI106" s="510" t="str">
        <f t="shared" si="3"/>
        <v/>
      </c>
      <c r="CJ106" s="52" t="str">
        <f t="shared" si="4"/>
        <v/>
      </c>
      <c r="CK106" s="11">
        <f t="shared" si="5"/>
        <v>0</v>
      </c>
    </row>
    <row r="107" spans="1:89" ht="23.4" x14ac:dyDescent="0.2">
      <c r="A107" s="16"/>
      <c r="B107" s="458"/>
      <c r="C107" s="457">
        <v>35</v>
      </c>
      <c r="D107" s="459"/>
      <c r="E107" s="460"/>
      <c r="F107" s="460"/>
      <c r="G107" s="449"/>
      <c r="H107" s="449"/>
      <c r="I107" s="452"/>
      <c r="J107" s="450"/>
      <c r="K107" s="449"/>
      <c r="L107" s="452"/>
      <c r="M107" s="452"/>
      <c r="N107" s="301">
        <v>0</v>
      </c>
      <c r="O107" s="302">
        <v>0</v>
      </c>
      <c r="P107" s="453"/>
      <c r="Q107" s="303"/>
      <c r="R107" s="303"/>
      <c r="S107" s="303"/>
      <c r="T107" s="303"/>
      <c r="U107" s="303"/>
      <c r="V107" s="454"/>
      <c r="W107" s="304"/>
      <c r="X107" s="304"/>
      <c r="Y107" s="304"/>
      <c r="Z107" s="454"/>
      <c r="AA107" s="452"/>
      <c r="AB107" s="449"/>
      <c r="AC107" s="449"/>
      <c r="AD107" s="449"/>
      <c r="AE107" s="544"/>
      <c r="AF107" s="583"/>
      <c r="AG107" s="554"/>
      <c r="AH107" s="455"/>
      <c r="AI107" s="563"/>
      <c r="AJ107" s="593"/>
      <c r="AK107" s="571"/>
      <c r="AL107" s="456"/>
      <c r="AM107" s="379"/>
      <c r="AN107" s="425"/>
      <c r="AO107" s="498"/>
      <c r="AP107" s="23"/>
      <c r="AQ107" s="27"/>
      <c r="AR107" s="31"/>
      <c r="AS107" s="31"/>
      <c r="AT107" s="35"/>
      <c r="AU107" s="37"/>
      <c r="AV107" s="14"/>
      <c r="AW107" s="14"/>
      <c r="AX107" s="14"/>
      <c r="AY107" s="13"/>
      <c r="AZ107" s="41"/>
      <c r="BA107" s="42"/>
      <c r="BB107" s="37"/>
      <c r="BC107" s="37"/>
      <c r="BD107" s="37"/>
      <c r="BE107" s="42"/>
      <c r="BF107" s="42"/>
      <c r="BG107" s="42"/>
      <c r="BH107" s="42"/>
      <c r="BI107" s="37"/>
      <c r="BJ107" s="37"/>
      <c r="BK107" s="45"/>
      <c r="BL107" s="45"/>
      <c r="BM107" s="45"/>
      <c r="BN107" s="45"/>
      <c r="BO107" s="42"/>
      <c r="BP107" s="42"/>
      <c r="BQ107" s="42"/>
      <c r="BR107" s="45"/>
      <c r="BS107" s="37"/>
      <c r="BT107" s="45"/>
      <c r="BU107" s="47"/>
      <c r="BV107" s="51"/>
      <c r="BW107" s="520"/>
      <c r="BX107" s="529" t="str">
        <f t="shared" si="1"/>
        <v/>
      </c>
      <c r="BY107" s="510" t="str">
        <f>IF(F107="","",IF(OR(分岐管理シート!AF107&lt;13,分岐管理シート!AF107&gt;26),"error",""))</f>
        <v/>
      </c>
      <c r="BZ107" s="510" t="str">
        <f>IF(F107="","",IF(VLOOKUP(AE107,―!$AD$1:$AE$26,2,FALSE)&lt;=VLOOKUP(AF107,―!$AD$15:$AE$27,2,FALSE),"","error"))</f>
        <v/>
      </c>
      <c r="CA107" s="510"/>
      <c r="CB107" s="510"/>
      <c r="CC107" s="510"/>
      <c r="CD107" s="510"/>
      <c r="CE107" s="510"/>
      <c r="CF107" s="510"/>
      <c r="CG107" s="510" t="str">
        <f t="shared" si="2"/>
        <v/>
      </c>
      <c r="CH107" s="510" t="str">
        <f>分岐管理シート!AW107</f>
        <v/>
      </c>
      <c r="CI107" s="510" t="str">
        <f t="shared" si="3"/>
        <v/>
      </c>
      <c r="CJ107" s="52" t="str">
        <f t="shared" si="4"/>
        <v/>
      </c>
      <c r="CK107" s="11">
        <f t="shared" si="5"/>
        <v>0</v>
      </c>
    </row>
    <row r="108" spans="1:89" ht="23.4" x14ac:dyDescent="0.2">
      <c r="A108" s="16"/>
      <c r="B108" s="458"/>
      <c r="C108" s="457">
        <v>36</v>
      </c>
      <c r="D108" s="461"/>
      <c r="E108" s="462"/>
      <c r="F108" s="462"/>
      <c r="G108" s="463"/>
      <c r="H108" s="463"/>
      <c r="I108" s="464"/>
      <c r="J108" s="450"/>
      <c r="K108" s="463"/>
      <c r="L108" s="464"/>
      <c r="M108" s="464"/>
      <c r="N108" s="301">
        <v>0</v>
      </c>
      <c r="O108" s="302">
        <v>0</v>
      </c>
      <c r="P108" s="453"/>
      <c r="Q108" s="305"/>
      <c r="R108" s="305"/>
      <c r="S108" s="305"/>
      <c r="T108" s="305"/>
      <c r="U108" s="305"/>
      <c r="V108" s="454"/>
      <c r="W108" s="306"/>
      <c r="X108" s="306"/>
      <c r="Y108" s="306"/>
      <c r="Z108" s="465"/>
      <c r="AA108" s="464"/>
      <c r="AB108" s="463"/>
      <c r="AC108" s="463"/>
      <c r="AD108" s="463"/>
      <c r="AE108" s="545"/>
      <c r="AF108" s="584"/>
      <c r="AG108" s="555"/>
      <c r="AH108" s="466"/>
      <c r="AI108" s="564"/>
      <c r="AJ108" s="594"/>
      <c r="AK108" s="572"/>
      <c r="AL108" s="456"/>
      <c r="AM108" s="467"/>
      <c r="AN108" s="504"/>
      <c r="AO108" s="498"/>
      <c r="AP108" s="24"/>
      <c r="AQ108" s="28"/>
      <c r="AR108" s="32"/>
      <c r="AS108" s="32"/>
      <c r="AT108" s="35"/>
      <c r="AU108" s="37"/>
      <c r="AV108" s="14"/>
      <c r="AW108" s="14"/>
      <c r="AX108" s="14"/>
      <c r="AY108" s="13"/>
      <c r="AZ108" s="41"/>
      <c r="BA108" s="42"/>
      <c r="BB108" s="37"/>
      <c r="BC108" s="37"/>
      <c r="BD108" s="37"/>
      <c r="BE108" s="42"/>
      <c r="BF108" s="42"/>
      <c r="BG108" s="42"/>
      <c r="BH108" s="42"/>
      <c r="BI108" s="37"/>
      <c r="BJ108" s="37"/>
      <c r="BK108" s="45"/>
      <c r="BL108" s="45"/>
      <c r="BM108" s="45"/>
      <c r="BN108" s="45"/>
      <c r="BO108" s="42"/>
      <c r="BP108" s="42"/>
      <c r="BQ108" s="42"/>
      <c r="BR108" s="45"/>
      <c r="BS108" s="37"/>
      <c r="BT108" s="45"/>
      <c r="BU108" s="47"/>
      <c r="BV108" s="51"/>
      <c r="BW108" s="520"/>
      <c r="BX108" s="529" t="str">
        <f t="shared" si="1"/>
        <v/>
      </c>
      <c r="BY108" s="510" t="str">
        <f>IF(F108="","",IF(OR(分岐管理シート!AF108&lt;13,分岐管理シート!AF108&gt;26),"error",""))</f>
        <v/>
      </c>
      <c r="BZ108" s="510" t="str">
        <f>IF(F108="","",IF(VLOOKUP(AE108,―!$AD$1:$AE$26,2,FALSE)&lt;=VLOOKUP(AF108,―!$AD$15:$AE$27,2,FALSE),"","error"))</f>
        <v/>
      </c>
      <c r="CA108" s="510"/>
      <c r="CB108" s="510"/>
      <c r="CC108" s="510"/>
      <c r="CD108" s="510"/>
      <c r="CE108" s="510"/>
      <c r="CF108" s="510"/>
      <c r="CG108" s="510" t="str">
        <f t="shared" si="2"/>
        <v/>
      </c>
      <c r="CH108" s="510" t="str">
        <f>分岐管理シート!AW108</f>
        <v/>
      </c>
      <c r="CI108" s="510" t="str">
        <f t="shared" si="3"/>
        <v/>
      </c>
      <c r="CJ108" s="52" t="str">
        <f t="shared" si="4"/>
        <v/>
      </c>
      <c r="CK108" s="11">
        <f t="shared" si="5"/>
        <v>0</v>
      </c>
    </row>
    <row r="109" spans="1:89" ht="23.4" x14ac:dyDescent="0.2">
      <c r="A109" s="16"/>
      <c r="B109" s="458"/>
      <c r="C109" s="446">
        <v>37</v>
      </c>
      <c r="D109" s="459"/>
      <c r="E109" s="460"/>
      <c r="F109" s="460"/>
      <c r="G109" s="449"/>
      <c r="H109" s="449"/>
      <c r="I109" s="452"/>
      <c r="J109" s="450"/>
      <c r="K109" s="449"/>
      <c r="L109" s="452"/>
      <c r="M109" s="452"/>
      <c r="N109" s="301">
        <v>0</v>
      </c>
      <c r="O109" s="302">
        <v>0</v>
      </c>
      <c r="P109" s="453"/>
      <c r="Q109" s="303"/>
      <c r="R109" s="303"/>
      <c r="S109" s="303"/>
      <c r="T109" s="303"/>
      <c r="U109" s="303"/>
      <c r="V109" s="454"/>
      <c r="W109" s="304"/>
      <c r="X109" s="304"/>
      <c r="Y109" s="304"/>
      <c r="Z109" s="454"/>
      <c r="AA109" s="452"/>
      <c r="AB109" s="449"/>
      <c r="AC109" s="449"/>
      <c r="AD109" s="449"/>
      <c r="AE109" s="544"/>
      <c r="AF109" s="583"/>
      <c r="AG109" s="554"/>
      <c r="AH109" s="455"/>
      <c r="AI109" s="563"/>
      <c r="AJ109" s="593"/>
      <c r="AK109" s="571"/>
      <c r="AL109" s="456"/>
      <c r="AM109" s="468"/>
      <c r="AN109" s="505"/>
      <c r="AO109" s="498"/>
      <c r="AP109" s="25"/>
      <c r="AQ109" s="29"/>
      <c r="AR109" s="33"/>
      <c r="AS109" s="33"/>
      <c r="AT109" s="35"/>
      <c r="AU109" s="37"/>
      <c r="AV109" s="14"/>
      <c r="AW109" s="14"/>
      <c r="AX109" s="14"/>
      <c r="AY109" s="13"/>
      <c r="AZ109" s="41"/>
      <c r="BA109" s="42"/>
      <c r="BB109" s="37"/>
      <c r="BC109" s="37"/>
      <c r="BD109" s="37"/>
      <c r="BE109" s="42"/>
      <c r="BF109" s="42"/>
      <c r="BG109" s="42"/>
      <c r="BH109" s="42"/>
      <c r="BI109" s="37"/>
      <c r="BJ109" s="37"/>
      <c r="BK109" s="45"/>
      <c r="BL109" s="45"/>
      <c r="BM109" s="45"/>
      <c r="BN109" s="45"/>
      <c r="BO109" s="42"/>
      <c r="BP109" s="42"/>
      <c r="BQ109" s="42"/>
      <c r="BR109" s="45"/>
      <c r="BS109" s="37"/>
      <c r="BT109" s="45"/>
      <c r="BU109" s="47"/>
      <c r="BV109" s="51"/>
      <c r="BW109" s="520"/>
      <c r="BX109" s="529" t="str">
        <f t="shared" si="1"/>
        <v/>
      </c>
      <c r="BY109" s="510" t="str">
        <f>IF(F109="","",IF(OR(分岐管理シート!AF109&lt;13,分岐管理シート!AF109&gt;26),"error",""))</f>
        <v/>
      </c>
      <c r="BZ109" s="510" t="str">
        <f>IF(F109="","",IF(VLOOKUP(AE109,―!$AD$1:$AE$26,2,FALSE)&lt;=VLOOKUP(AF109,―!$AD$15:$AE$27,2,FALSE),"","error"))</f>
        <v/>
      </c>
      <c r="CA109" s="510"/>
      <c r="CB109" s="510"/>
      <c r="CC109" s="510"/>
      <c r="CD109" s="510"/>
      <c r="CE109" s="510"/>
      <c r="CF109" s="510"/>
      <c r="CG109" s="510" t="str">
        <f t="shared" si="2"/>
        <v/>
      </c>
      <c r="CH109" s="510" t="str">
        <f>分岐管理シート!AW109</f>
        <v/>
      </c>
      <c r="CI109" s="510" t="str">
        <f t="shared" si="3"/>
        <v/>
      </c>
      <c r="CJ109" s="52" t="str">
        <f t="shared" si="4"/>
        <v/>
      </c>
      <c r="CK109" s="11">
        <f t="shared" si="5"/>
        <v>0</v>
      </c>
    </row>
    <row r="110" spans="1:89" ht="23.4" x14ac:dyDescent="0.2">
      <c r="A110" s="16"/>
      <c r="B110" s="458"/>
      <c r="C110" s="457">
        <v>38</v>
      </c>
      <c r="D110" s="459"/>
      <c r="E110" s="460"/>
      <c r="F110" s="460"/>
      <c r="G110" s="449"/>
      <c r="H110" s="449"/>
      <c r="I110" s="452"/>
      <c r="J110" s="450"/>
      <c r="K110" s="449"/>
      <c r="L110" s="452"/>
      <c r="M110" s="452"/>
      <c r="N110" s="301">
        <v>0</v>
      </c>
      <c r="O110" s="302">
        <v>0</v>
      </c>
      <c r="P110" s="453"/>
      <c r="Q110" s="303"/>
      <c r="R110" s="303"/>
      <c r="S110" s="303"/>
      <c r="T110" s="303"/>
      <c r="U110" s="303"/>
      <c r="V110" s="454"/>
      <c r="W110" s="304"/>
      <c r="X110" s="304"/>
      <c r="Y110" s="304"/>
      <c r="Z110" s="454"/>
      <c r="AA110" s="452"/>
      <c r="AB110" s="449"/>
      <c r="AC110" s="449"/>
      <c r="AD110" s="449"/>
      <c r="AE110" s="544"/>
      <c r="AF110" s="583"/>
      <c r="AG110" s="554"/>
      <c r="AH110" s="455"/>
      <c r="AI110" s="563"/>
      <c r="AJ110" s="593"/>
      <c r="AK110" s="571"/>
      <c r="AL110" s="456"/>
      <c r="AM110" s="379"/>
      <c r="AN110" s="425"/>
      <c r="AO110" s="498"/>
      <c r="AP110" s="23"/>
      <c r="AQ110" s="27"/>
      <c r="AR110" s="31"/>
      <c r="AS110" s="31"/>
      <c r="AT110" s="35"/>
      <c r="AU110" s="37"/>
      <c r="AV110" s="14"/>
      <c r="AW110" s="14"/>
      <c r="AX110" s="14"/>
      <c r="AY110" s="13"/>
      <c r="AZ110" s="41"/>
      <c r="BA110" s="42"/>
      <c r="BB110" s="37"/>
      <c r="BC110" s="37"/>
      <c r="BD110" s="37"/>
      <c r="BE110" s="42"/>
      <c r="BF110" s="42"/>
      <c r="BG110" s="42"/>
      <c r="BH110" s="42"/>
      <c r="BI110" s="37"/>
      <c r="BJ110" s="37"/>
      <c r="BK110" s="45"/>
      <c r="BL110" s="45"/>
      <c r="BM110" s="45"/>
      <c r="BN110" s="45"/>
      <c r="BO110" s="42"/>
      <c r="BP110" s="42"/>
      <c r="BQ110" s="42"/>
      <c r="BR110" s="45"/>
      <c r="BS110" s="37"/>
      <c r="BT110" s="45"/>
      <c r="BU110" s="47"/>
      <c r="BV110" s="51"/>
      <c r="BW110" s="520"/>
      <c r="BX110" s="529" t="str">
        <f t="shared" si="1"/>
        <v/>
      </c>
      <c r="BY110" s="510" t="str">
        <f>IF(F110="","",IF(OR(分岐管理シート!AF110&lt;13,分岐管理シート!AF110&gt;26),"error",""))</f>
        <v/>
      </c>
      <c r="BZ110" s="510" t="str">
        <f>IF(F110="","",IF(VLOOKUP(AE110,―!$AD$1:$AE$26,2,FALSE)&lt;=VLOOKUP(AF110,―!$AD$15:$AE$27,2,FALSE),"","error"))</f>
        <v/>
      </c>
      <c r="CA110" s="510"/>
      <c r="CB110" s="510"/>
      <c r="CC110" s="510"/>
      <c r="CD110" s="510"/>
      <c r="CE110" s="510"/>
      <c r="CF110" s="510"/>
      <c r="CG110" s="510" t="str">
        <f t="shared" si="2"/>
        <v/>
      </c>
      <c r="CH110" s="510" t="str">
        <f>分岐管理シート!AW110</f>
        <v/>
      </c>
      <c r="CI110" s="510" t="str">
        <f t="shared" si="3"/>
        <v/>
      </c>
      <c r="CJ110" s="52" t="str">
        <f t="shared" si="4"/>
        <v/>
      </c>
      <c r="CK110" s="11">
        <f t="shared" si="5"/>
        <v>0</v>
      </c>
    </row>
    <row r="111" spans="1:89" ht="23.4" x14ac:dyDescent="0.2">
      <c r="A111" s="16"/>
      <c r="B111" s="458"/>
      <c r="C111" s="457">
        <v>39</v>
      </c>
      <c r="D111" s="459"/>
      <c r="E111" s="460"/>
      <c r="F111" s="460"/>
      <c r="G111" s="449"/>
      <c r="H111" s="449"/>
      <c r="I111" s="452"/>
      <c r="J111" s="450"/>
      <c r="K111" s="449"/>
      <c r="L111" s="452"/>
      <c r="M111" s="452"/>
      <c r="N111" s="301">
        <v>0</v>
      </c>
      <c r="O111" s="302">
        <v>0</v>
      </c>
      <c r="P111" s="453"/>
      <c r="Q111" s="303"/>
      <c r="R111" s="303"/>
      <c r="S111" s="303"/>
      <c r="T111" s="303"/>
      <c r="U111" s="303"/>
      <c r="V111" s="454"/>
      <c r="W111" s="304"/>
      <c r="X111" s="304"/>
      <c r="Y111" s="304"/>
      <c r="Z111" s="454"/>
      <c r="AA111" s="452"/>
      <c r="AB111" s="449"/>
      <c r="AC111" s="449"/>
      <c r="AD111" s="449"/>
      <c r="AE111" s="544"/>
      <c r="AF111" s="583"/>
      <c r="AG111" s="554"/>
      <c r="AH111" s="455"/>
      <c r="AI111" s="563"/>
      <c r="AJ111" s="593"/>
      <c r="AK111" s="571"/>
      <c r="AL111" s="456"/>
      <c r="AM111" s="379"/>
      <c r="AN111" s="425"/>
      <c r="AO111" s="498"/>
      <c r="AP111" s="23"/>
      <c r="AQ111" s="27"/>
      <c r="AR111" s="31"/>
      <c r="AS111" s="31"/>
      <c r="AT111" s="35"/>
      <c r="AU111" s="37"/>
      <c r="AV111" s="14"/>
      <c r="AW111" s="14"/>
      <c r="AX111" s="14"/>
      <c r="AY111" s="13"/>
      <c r="AZ111" s="41"/>
      <c r="BA111" s="42"/>
      <c r="BB111" s="37"/>
      <c r="BC111" s="37"/>
      <c r="BD111" s="37"/>
      <c r="BE111" s="42"/>
      <c r="BF111" s="42"/>
      <c r="BG111" s="42"/>
      <c r="BH111" s="42"/>
      <c r="BI111" s="37"/>
      <c r="BJ111" s="37"/>
      <c r="BK111" s="45"/>
      <c r="BL111" s="45"/>
      <c r="BM111" s="45"/>
      <c r="BN111" s="45"/>
      <c r="BO111" s="42"/>
      <c r="BP111" s="42"/>
      <c r="BQ111" s="42"/>
      <c r="BR111" s="45"/>
      <c r="BS111" s="37"/>
      <c r="BT111" s="45"/>
      <c r="BU111" s="47"/>
      <c r="BV111" s="51"/>
      <c r="BW111" s="520"/>
      <c r="BX111" s="529" t="str">
        <f t="shared" si="1"/>
        <v/>
      </c>
      <c r="BY111" s="510" t="str">
        <f>IF(F111="","",IF(OR(分岐管理シート!AF111&lt;13,分岐管理シート!AF111&gt;26),"error",""))</f>
        <v/>
      </c>
      <c r="BZ111" s="510" t="str">
        <f>IF(F111="","",IF(VLOOKUP(AE111,―!$AD$1:$AE$26,2,FALSE)&lt;=VLOOKUP(AF111,―!$AD$15:$AE$27,2,FALSE),"","error"))</f>
        <v/>
      </c>
      <c r="CA111" s="510"/>
      <c r="CB111" s="510"/>
      <c r="CC111" s="510"/>
      <c r="CD111" s="510"/>
      <c r="CE111" s="510"/>
      <c r="CF111" s="510"/>
      <c r="CG111" s="510" t="str">
        <f t="shared" si="2"/>
        <v/>
      </c>
      <c r="CH111" s="510" t="str">
        <f>分岐管理シート!AW111</f>
        <v/>
      </c>
      <c r="CI111" s="510" t="str">
        <f t="shared" si="3"/>
        <v/>
      </c>
      <c r="CJ111" s="52" t="str">
        <f t="shared" si="4"/>
        <v/>
      </c>
      <c r="CK111" s="11">
        <f t="shared" si="5"/>
        <v>0</v>
      </c>
    </row>
    <row r="112" spans="1:89" ht="23.4" x14ac:dyDescent="0.2">
      <c r="A112" s="16"/>
      <c r="B112" s="458"/>
      <c r="C112" s="446">
        <v>40</v>
      </c>
      <c r="D112" s="459"/>
      <c r="E112" s="460"/>
      <c r="F112" s="460"/>
      <c r="G112" s="449"/>
      <c r="H112" s="449"/>
      <c r="I112" s="452"/>
      <c r="J112" s="450"/>
      <c r="K112" s="449"/>
      <c r="L112" s="452"/>
      <c r="M112" s="452"/>
      <c r="N112" s="301">
        <v>0</v>
      </c>
      <c r="O112" s="302">
        <v>0</v>
      </c>
      <c r="P112" s="453"/>
      <c r="Q112" s="303"/>
      <c r="R112" s="303"/>
      <c r="S112" s="303"/>
      <c r="T112" s="303"/>
      <c r="U112" s="303"/>
      <c r="V112" s="454"/>
      <c r="W112" s="304"/>
      <c r="X112" s="304"/>
      <c r="Y112" s="304"/>
      <c r="Z112" s="454"/>
      <c r="AA112" s="452"/>
      <c r="AB112" s="449"/>
      <c r="AC112" s="449"/>
      <c r="AD112" s="449"/>
      <c r="AE112" s="544"/>
      <c r="AF112" s="583"/>
      <c r="AG112" s="554"/>
      <c r="AH112" s="455"/>
      <c r="AI112" s="563"/>
      <c r="AJ112" s="593"/>
      <c r="AK112" s="571"/>
      <c r="AL112" s="456"/>
      <c r="AM112" s="379"/>
      <c r="AN112" s="425"/>
      <c r="AO112" s="498"/>
      <c r="AP112" s="23"/>
      <c r="AQ112" s="27"/>
      <c r="AR112" s="31"/>
      <c r="AS112" s="31"/>
      <c r="AT112" s="35"/>
      <c r="AU112" s="37"/>
      <c r="AV112" s="14"/>
      <c r="AW112" s="14"/>
      <c r="AX112" s="14"/>
      <c r="AY112" s="13"/>
      <c r="AZ112" s="41"/>
      <c r="BA112" s="42"/>
      <c r="BB112" s="37"/>
      <c r="BC112" s="37"/>
      <c r="BD112" s="37"/>
      <c r="BE112" s="42"/>
      <c r="BF112" s="42"/>
      <c r="BG112" s="42"/>
      <c r="BH112" s="42"/>
      <c r="BI112" s="37"/>
      <c r="BJ112" s="37"/>
      <c r="BK112" s="45"/>
      <c r="BL112" s="45"/>
      <c r="BM112" s="45"/>
      <c r="BN112" s="45"/>
      <c r="BO112" s="42"/>
      <c r="BP112" s="42"/>
      <c r="BQ112" s="42"/>
      <c r="BR112" s="45"/>
      <c r="BS112" s="37"/>
      <c r="BT112" s="45"/>
      <c r="BU112" s="47"/>
      <c r="BV112" s="51"/>
      <c r="BW112" s="520"/>
      <c r="BX112" s="529" t="str">
        <f t="shared" si="1"/>
        <v/>
      </c>
      <c r="BY112" s="510" t="str">
        <f>IF(F112="","",IF(OR(分岐管理シート!AF112&lt;13,分岐管理シート!AF112&gt;26),"error",""))</f>
        <v/>
      </c>
      <c r="BZ112" s="510" t="str">
        <f>IF(F112="","",IF(VLOOKUP(AE112,―!$AD$1:$AE$26,2,FALSE)&lt;=VLOOKUP(AF112,―!$AD$15:$AE$27,2,FALSE),"","error"))</f>
        <v/>
      </c>
      <c r="CA112" s="510"/>
      <c r="CB112" s="510"/>
      <c r="CC112" s="510"/>
      <c r="CD112" s="510"/>
      <c r="CE112" s="510"/>
      <c r="CF112" s="510"/>
      <c r="CG112" s="510" t="str">
        <f t="shared" si="2"/>
        <v/>
      </c>
      <c r="CH112" s="510" t="str">
        <f>分岐管理シート!AW112</f>
        <v/>
      </c>
      <c r="CI112" s="510" t="str">
        <f t="shared" si="3"/>
        <v/>
      </c>
      <c r="CJ112" s="52" t="str">
        <f t="shared" si="4"/>
        <v/>
      </c>
      <c r="CK112" s="11">
        <f t="shared" si="5"/>
        <v>0</v>
      </c>
    </row>
    <row r="113" spans="1:89" ht="23.4" x14ac:dyDescent="0.2">
      <c r="A113" s="16"/>
      <c r="B113" s="458"/>
      <c r="C113" s="457">
        <v>41</v>
      </c>
      <c r="D113" s="459"/>
      <c r="E113" s="460"/>
      <c r="F113" s="460"/>
      <c r="G113" s="449"/>
      <c r="H113" s="449"/>
      <c r="I113" s="452"/>
      <c r="J113" s="450"/>
      <c r="K113" s="449"/>
      <c r="L113" s="452"/>
      <c r="M113" s="452"/>
      <c r="N113" s="301">
        <v>0</v>
      </c>
      <c r="O113" s="302">
        <v>0</v>
      </c>
      <c r="P113" s="453"/>
      <c r="Q113" s="303"/>
      <c r="R113" s="303"/>
      <c r="S113" s="303"/>
      <c r="T113" s="303"/>
      <c r="U113" s="303"/>
      <c r="V113" s="454"/>
      <c r="W113" s="304"/>
      <c r="X113" s="304"/>
      <c r="Y113" s="304"/>
      <c r="Z113" s="454"/>
      <c r="AA113" s="452"/>
      <c r="AB113" s="449"/>
      <c r="AC113" s="449"/>
      <c r="AD113" s="449"/>
      <c r="AE113" s="544"/>
      <c r="AF113" s="583"/>
      <c r="AG113" s="554"/>
      <c r="AH113" s="455"/>
      <c r="AI113" s="563"/>
      <c r="AJ113" s="593"/>
      <c r="AK113" s="571"/>
      <c r="AL113" s="456"/>
      <c r="AM113" s="379"/>
      <c r="AN113" s="425"/>
      <c r="AO113" s="498"/>
      <c r="AP113" s="23"/>
      <c r="AQ113" s="27"/>
      <c r="AR113" s="31"/>
      <c r="AS113" s="31"/>
      <c r="AT113" s="35"/>
      <c r="AU113" s="37"/>
      <c r="AV113" s="14"/>
      <c r="AW113" s="14"/>
      <c r="AX113" s="14"/>
      <c r="AY113" s="13"/>
      <c r="AZ113" s="41"/>
      <c r="BA113" s="42"/>
      <c r="BB113" s="37"/>
      <c r="BC113" s="37"/>
      <c r="BD113" s="37"/>
      <c r="BE113" s="42"/>
      <c r="BF113" s="42"/>
      <c r="BG113" s="42"/>
      <c r="BH113" s="42"/>
      <c r="BI113" s="37"/>
      <c r="BJ113" s="37"/>
      <c r="BK113" s="45"/>
      <c r="BL113" s="45"/>
      <c r="BM113" s="45"/>
      <c r="BN113" s="45"/>
      <c r="BO113" s="42"/>
      <c r="BP113" s="42"/>
      <c r="BQ113" s="42"/>
      <c r="BR113" s="45"/>
      <c r="BS113" s="37"/>
      <c r="BT113" s="45"/>
      <c r="BU113" s="47"/>
      <c r="BV113" s="51"/>
      <c r="BW113" s="520"/>
      <c r="BX113" s="529" t="str">
        <f t="shared" si="1"/>
        <v/>
      </c>
      <c r="BY113" s="510" t="str">
        <f>IF(F113="","",IF(OR(分岐管理シート!AF113&lt;13,分岐管理シート!AF113&gt;26),"error",""))</f>
        <v/>
      </c>
      <c r="BZ113" s="510" t="str">
        <f>IF(F113="","",IF(VLOOKUP(AE113,―!$AD$1:$AE$26,2,FALSE)&lt;=VLOOKUP(AF113,―!$AD$15:$AE$27,2,FALSE),"","error"))</f>
        <v/>
      </c>
      <c r="CA113" s="510"/>
      <c r="CB113" s="510"/>
      <c r="CC113" s="510"/>
      <c r="CD113" s="510"/>
      <c r="CE113" s="510"/>
      <c r="CF113" s="510"/>
      <c r="CG113" s="510" t="str">
        <f t="shared" si="2"/>
        <v/>
      </c>
      <c r="CH113" s="510" t="str">
        <f>分岐管理シート!AW113</f>
        <v/>
      </c>
      <c r="CI113" s="510" t="str">
        <f t="shared" si="3"/>
        <v/>
      </c>
      <c r="CJ113" s="52" t="str">
        <f t="shared" si="4"/>
        <v/>
      </c>
      <c r="CK113" s="11">
        <f t="shared" si="5"/>
        <v>0</v>
      </c>
    </row>
    <row r="114" spans="1:89" ht="23.4" x14ac:dyDescent="0.2">
      <c r="A114" s="16"/>
      <c r="B114" s="458"/>
      <c r="C114" s="457">
        <v>42</v>
      </c>
      <c r="D114" s="459"/>
      <c r="E114" s="460"/>
      <c r="F114" s="460"/>
      <c r="G114" s="449"/>
      <c r="H114" s="449"/>
      <c r="I114" s="452"/>
      <c r="J114" s="450"/>
      <c r="K114" s="449"/>
      <c r="L114" s="452"/>
      <c r="M114" s="452"/>
      <c r="N114" s="301">
        <v>0</v>
      </c>
      <c r="O114" s="302">
        <v>0</v>
      </c>
      <c r="P114" s="453"/>
      <c r="Q114" s="303"/>
      <c r="R114" s="303"/>
      <c r="S114" s="303"/>
      <c r="T114" s="303"/>
      <c r="U114" s="303"/>
      <c r="V114" s="454"/>
      <c r="W114" s="304"/>
      <c r="X114" s="304"/>
      <c r="Y114" s="304"/>
      <c r="Z114" s="454"/>
      <c r="AA114" s="452"/>
      <c r="AB114" s="449"/>
      <c r="AC114" s="449"/>
      <c r="AD114" s="449"/>
      <c r="AE114" s="544"/>
      <c r="AF114" s="583"/>
      <c r="AG114" s="554"/>
      <c r="AH114" s="455"/>
      <c r="AI114" s="563"/>
      <c r="AJ114" s="593"/>
      <c r="AK114" s="571"/>
      <c r="AL114" s="456"/>
      <c r="AM114" s="379"/>
      <c r="AN114" s="425"/>
      <c r="AO114" s="498"/>
      <c r="AP114" s="23"/>
      <c r="AQ114" s="27"/>
      <c r="AR114" s="31"/>
      <c r="AS114" s="31"/>
      <c r="AT114" s="35"/>
      <c r="AU114" s="37"/>
      <c r="AV114" s="14"/>
      <c r="AW114" s="14"/>
      <c r="AX114" s="14"/>
      <c r="AY114" s="13"/>
      <c r="AZ114" s="41"/>
      <c r="BA114" s="42"/>
      <c r="BB114" s="37"/>
      <c r="BC114" s="37"/>
      <c r="BD114" s="37"/>
      <c r="BE114" s="42"/>
      <c r="BF114" s="42"/>
      <c r="BG114" s="42"/>
      <c r="BH114" s="42"/>
      <c r="BI114" s="37"/>
      <c r="BJ114" s="37"/>
      <c r="BK114" s="45"/>
      <c r="BL114" s="45"/>
      <c r="BM114" s="45"/>
      <c r="BN114" s="45"/>
      <c r="BO114" s="42"/>
      <c r="BP114" s="42"/>
      <c r="BQ114" s="42"/>
      <c r="BR114" s="45"/>
      <c r="BS114" s="37"/>
      <c r="BT114" s="45"/>
      <c r="BU114" s="47"/>
      <c r="BV114" s="51"/>
      <c r="BW114" s="520"/>
      <c r="BX114" s="529" t="str">
        <f t="shared" si="1"/>
        <v/>
      </c>
      <c r="BY114" s="510" t="str">
        <f>IF(F114="","",IF(OR(分岐管理シート!AF114&lt;13,分岐管理シート!AF114&gt;26),"error",""))</f>
        <v/>
      </c>
      <c r="BZ114" s="510" t="str">
        <f>IF(F114="","",IF(VLOOKUP(AE114,―!$AD$1:$AE$26,2,FALSE)&lt;=VLOOKUP(AF114,―!$AD$15:$AE$27,2,FALSE),"","error"))</f>
        <v/>
      </c>
      <c r="CA114" s="510"/>
      <c r="CB114" s="510"/>
      <c r="CC114" s="510"/>
      <c r="CD114" s="510"/>
      <c r="CE114" s="510"/>
      <c r="CF114" s="510"/>
      <c r="CG114" s="510" t="str">
        <f t="shared" si="2"/>
        <v/>
      </c>
      <c r="CH114" s="510" t="str">
        <f>分岐管理シート!AW114</f>
        <v/>
      </c>
      <c r="CI114" s="510" t="str">
        <f t="shared" si="3"/>
        <v/>
      </c>
      <c r="CJ114" s="52" t="str">
        <f t="shared" si="4"/>
        <v/>
      </c>
      <c r="CK114" s="11">
        <f t="shared" si="5"/>
        <v>0</v>
      </c>
    </row>
    <row r="115" spans="1:89" ht="23.4" x14ac:dyDescent="0.2">
      <c r="A115" s="16"/>
      <c r="B115" s="458"/>
      <c r="C115" s="446">
        <v>43</v>
      </c>
      <c r="D115" s="459"/>
      <c r="E115" s="460"/>
      <c r="F115" s="460"/>
      <c r="G115" s="449"/>
      <c r="H115" s="449"/>
      <c r="I115" s="452"/>
      <c r="J115" s="450"/>
      <c r="K115" s="449"/>
      <c r="L115" s="452"/>
      <c r="M115" s="452"/>
      <c r="N115" s="301">
        <v>0</v>
      </c>
      <c r="O115" s="302">
        <v>0</v>
      </c>
      <c r="P115" s="453"/>
      <c r="Q115" s="303"/>
      <c r="R115" s="303"/>
      <c r="S115" s="303"/>
      <c r="T115" s="303"/>
      <c r="U115" s="303"/>
      <c r="V115" s="454"/>
      <c r="W115" s="304"/>
      <c r="X115" s="304"/>
      <c r="Y115" s="304"/>
      <c r="Z115" s="454"/>
      <c r="AA115" s="452"/>
      <c r="AB115" s="449"/>
      <c r="AC115" s="449"/>
      <c r="AD115" s="449"/>
      <c r="AE115" s="544"/>
      <c r="AF115" s="583"/>
      <c r="AG115" s="554"/>
      <c r="AH115" s="455"/>
      <c r="AI115" s="563"/>
      <c r="AJ115" s="593"/>
      <c r="AK115" s="571"/>
      <c r="AL115" s="456"/>
      <c r="AM115" s="379"/>
      <c r="AN115" s="425"/>
      <c r="AO115" s="498"/>
      <c r="AP115" s="23"/>
      <c r="AQ115" s="27"/>
      <c r="AR115" s="31"/>
      <c r="AS115" s="31"/>
      <c r="AT115" s="35"/>
      <c r="AU115" s="37"/>
      <c r="AV115" s="14"/>
      <c r="AW115" s="14"/>
      <c r="AX115" s="14"/>
      <c r="AY115" s="13"/>
      <c r="AZ115" s="41"/>
      <c r="BA115" s="42"/>
      <c r="BB115" s="37"/>
      <c r="BC115" s="37"/>
      <c r="BD115" s="37"/>
      <c r="BE115" s="42"/>
      <c r="BF115" s="42"/>
      <c r="BG115" s="42"/>
      <c r="BH115" s="42"/>
      <c r="BI115" s="37"/>
      <c r="BJ115" s="37"/>
      <c r="BK115" s="45"/>
      <c r="BL115" s="45"/>
      <c r="BM115" s="45"/>
      <c r="BN115" s="45"/>
      <c r="BO115" s="42"/>
      <c r="BP115" s="42"/>
      <c r="BQ115" s="42"/>
      <c r="BR115" s="45"/>
      <c r="BS115" s="37"/>
      <c r="BT115" s="45"/>
      <c r="BU115" s="47"/>
      <c r="BV115" s="51"/>
      <c r="BW115" s="520"/>
      <c r="BX115" s="529" t="str">
        <f t="shared" si="1"/>
        <v/>
      </c>
      <c r="BY115" s="510" t="str">
        <f>IF(F115="","",IF(OR(分岐管理シート!AF115&lt;13,分岐管理シート!AF115&gt;26),"error",""))</f>
        <v/>
      </c>
      <c r="BZ115" s="510" t="str">
        <f>IF(F115="","",IF(VLOOKUP(AE115,―!$AD$1:$AE$26,2,FALSE)&lt;=VLOOKUP(AF115,―!$AD$15:$AE$27,2,FALSE),"","error"))</f>
        <v/>
      </c>
      <c r="CA115" s="510"/>
      <c r="CB115" s="510"/>
      <c r="CC115" s="510"/>
      <c r="CD115" s="510"/>
      <c r="CE115" s="510"/>
      <c r="CF115" s="510"/>
      <c r="CG115" s="510" t="str">
        <f t="shared" si="2"/>
        <v/>
      </c>
      <c r="CH115" s="510" t="str">
        <f>分岐管理シート!AW115</f>
        <v/>
      </c>
      <c r="CI115" s="510" t="str">
        <f t="shared" si="3"/>
        <v/>
      </c>
      <c r="CJ115" s="52" t="str">
        <f t="shared" si="4"/>
        <v/>
      </c>
      <c r="CK115" s="11">
        <f t="shared" si="5"/>
        <v>0</v>
      </c>
    </row>
    <row r="116" spans="1:89" ht="23.4" x14ac:dyDescent="0.2">
      <c r="A116" s="16"/>
      <c r="B116" s="458"/>
      <c r="C116" s="457">
        <v>44</v>
      </c>
      <c r="D116" s="459"/>
      <c r="E116" s="460"/>
      <c r="F116" s="460"/>
      <c r="G116" s="449"/>
      <c r="H116" s="449"/>
      <c r="I116" s="452"/>
      <c r="J116" s="450"/>
      <c r="K116" s="449"/>
      <c r="L116" s="452"/>
      <c r="M116" s="452"/>
      <c r="N116" s="301">
        <v>0</v>
      </c>
      <c r="O116" s="302">
        <v>0</v>
      </c>
      <c r="P116" s="453"/>
      <c r="Q116" s="303"/>
      <c r="R116" s="303"/>
      <c r="S116" s="303"/>
      <c r="T116" s="303"/>
      <c r="U116" s="303"/>
      <c r="V116" s="454"/>
      <c r="W116" s="304"/>
      <c r="X116" s="304"/>
      <c r="Y116" s="304"/>
      <c r="Z116" s="454"/>
      <c r="AA116" s="452"/>
      <c r="AB116" s="449"/>
      <c r="AC116" s="449"/>
      <c r="AD116" s="449"/>
      <c r="AE116" s="544"/>
      <c r="AF116" s="583"/>
      <c r="AG116" s="554"/>
      <c r="AH116" s="455"/>
      <c r="AI116" s="563"/>
      <c r="AJ116" s="593"/>
      <c r="AK116" s="571"/>
      <c r="AL116" s="456"/>
      <c r="AM116" s="379"/>
      <c r="AN116" s="425"/>
      <c r="AO116" s="498"/>
      <c r="AP116" s="23"/>
      <c r="AQ116" s="27"/>
      <c r="AR116" s="31"/>
      <c r="AS116" s="31"/>
      <c r="AT116" s="35"/>
      <c r="AU116" s="37"/>
      <c r="AV116" s="14"/>
      <c r="AW116" s="14"/>
      <c r="AX116" s="14"/>
      <c r="AY116" s="13"/>
      <c r="AZ116" s="41"/>
      <c r="BA116" s="42"/>
      <c r="BB116" s="37"/>
      <c r="BC116" s="37"/>
      <c r="BD116" s="37"/>
      <c r="BE116" s="42"/>
      <c r="BF116" s="42"/>
      <c r="BG116" s="42"/>
      <c r="BH116" s="42"/>
      <c r="BI116" s="37"/>
      <c r="BJ116" s="37"/>
      <c r="BK116" s="45"/>
      <c r="BL116" s="45"/>
      <c r="BM116" s="45"/>
      <c r="BN116" s="45"/>
      <c r="BO116" s="42"/>
      <c r="BP116" s="42"/>
      <c r="BQ116" s="42"/>
      <c r="BR116" s="45"/>
      <c r="BS116" s="37"/>
      <c r="BT116" s="45"/>
      <c r="BU116" s="47"/>
      <c r="BV116" s="51"/>
      <c r="BW116" s="520"/>
      <c r="BX116" s="529" t="str">
        <f t="shared" si="1"/>
        <v/>
      </c>
      <c r="BY116" s="510" t="str">
        <f>IF(F116="","",IF(OR(分岐管理シート!AF116&lt;13,分岐管理シート!AF116&gt;26),"error",""))</f>
        <v/>
      </c>
      <c r="BZ116" s="510" t="str">
        <f>IF(F116="","",IF(VLOOKUP(AE116,―!$AD$1:$AE$26,2,FALSE)&lt;=VLOOKUP(AF116,―!$AD$15:$AE$27,2,FALSE),"","error"))</f>
        <v/>
      </c>
      <c r="CA116" s="510"/>
      <c r="CB116" s="510"/>
      <c r="CC116" s="510"/>
      <c r="CD116" s="510"/>
      <c r="CE116" s="510"/>
      <c r="CF116" s="510"/>
      <c r="CG116" s="510" t="str">
        <f t="shared" si="2"/>
        <v/>
      </c>
      <c r="CH116" s="510" t="str">
        <f>分岐管理シート!AW116</f>
        <v/>
      </c>
      <c r="CI116" s="510" t="str">
        <f t="shared" si="3"/>
        <v/>
      </c>
      <c r="CJ116" s="52" t="str">
        <f t="shared" si="4"/>
        <v/>
      </c>
      <c r="CK116" s="11">
        <f t="shared" si="5"/>
        <v>0</v>
      </c>
    </row>
    <row r="117" spans="1:89" ht="23.4" x14ac:dyDescent="0.2">
      <c r="A117" s="16"/>
      <c r="B117" s="458"/>
      <c r="C117" s="457">
        <v>45</v>
      </c>
      <c r="D117" s="459"/>
      <c r="E117" s="460"/>
      <c r="F117" s="460"/>
      <c r="G117" s="449"/>
      <c r="H117" s="449"/>
      <c r="I117" s="452"/>
      <c r="J117" s="450"/>
      <c r="K117" s="449"/>
      <c r="L117" s="452"/>
      <c r="M117" s="452"/>
      <c r="N117" s="301">
        <v>0</v>
      </c>
      <c r="O117" s="302">
        <v>0</v>
      </c>
      <c r="P117" s="453"/>
      <c r="Q117" s="303"/>
      <c r="R117" s="303"/>
      <c r="S117" s="303"/>
      <c r="T117" s="303"/>
      <c r="U117" s="303"/>
      <c r="V117" s="454"/>
      <c r="W117" s="304"/>
      <c r="X117" s="304"/>
      <c r="Y117" s="304"/>
      <c r="Z117" s="454"/>
      <c r="AA117" s="452"/>
      <c r="AB117" s="449"/>
      <c r="AC117" s="449"/>
      <c r="AD117" s="449"/>
      <c r="AE117" s="544"/>
      <c r="AF117" s="583"/>
      <c r="AG117" s="554"/>
      <c r="AH117" s="455"/>
      <c r="AI117" s="563"/>
      <c r="AJ117" s="593"/>
      <c r="AK117" s="571"/>
      <c r="AL117" s="456"/>
      <c r="AM117" s="379"/>
      <c r="AN117" s="425"/>
      <c r="AO117" s="498"/>
      <c r="AP117" s="23"/>
      <c r="AQ117" s="27"/>
      <c r="AR117" s="31"/>
      <c r="AS117" s="31"/>
      <c r="AT117" s="35"/>
      <c r="AU117" s="37"/>
      <c r="AV117" s="14"/>
      <c r="AW117" s="14"/>
      <c r="AX117" s="14"/>
      <c r="AY117" s="13"/>
      <c r="AZ117" s="41"/>
      <c r="BA117" s="42"/>
      <c r="BB117" s="37"/>
      <c r="BC117" s="37"/>
      <c r="BD117" s="37"/>
      <c r="BE117" s="42"/>
      <c r="BF117" s="42"/>
      <c r="BG117" s="42"/>
      <c r="BH117" s="42"/>
      <c r="BI117" s="37"/>
      <c r="BJ117" s="37"/>
      <c r="BK117" s="45"/>
      <c r="BL117" s="45"/>
      <c r="BM117" s="45"/>
      <c r="BN117" s="45"/>
      <c r="BO117" s="42"/>
      <c r="BP117" s="42"/>
      <c r="BQ117" s="42"/>
      <c r="BR117" s="45"/>
      <c r="BS117" s="37"/>
      <c r="BT117" s="45"/>
      <c r="BU117" s="47"/>
      <c r="BV117" s="51"/>
      <c r="BW117" s="520"/>
      <c r="BX117" s="529" t="str">
        <f t="shared" si="1"/>
        <v/>
      </c>
      <c r="BY117" s="510" t="str">
        <f>IF(F117="","",IF(OR(分岐管理シート!AF117&lt;13,分岐管理シート!AF117&gt;26),"error",""))</f>
        <v/>
      </c>
      <c r="BZ117" s="510" t="str">
        <f>IF(F117="","",IF(VLOOKUP(AE117,―!$AD$1:$AE$26,2,FALSE)&lt;=VLOOKUP(AF117,―!$AD$15:$AE$27,2,FALSE),"","error"))</f>
        <v/>
      </c>
      <c r="CA117" s="510"/>
      <c r="CB117" s="510"/>
      <c r="CC117" s="510"/>
      <c r="CD117" s="510"/>
      <c r="CE117" s="510"/>
      <c r="CF117" s="510"/>
      <c r="CG117" s="510" t="str">
        <f t="shared" si="2"/>
        <v/>
      </c>
      <c r="CH117" s="510" t="str">
        <f>分岐管理シート!AW117</f>
        <v/>
      </c>
      <c r="CI117" s="510" t="str">
        <f t="shared" si="3"/>
        <v/>
      </c>
      <c r="CJ117" s="52" t="str">
        <f t="shared" si="4"/>
        <v/>
      </c>
      <c r="CK117" s="11">
        <f t="shared" si="5"/>
        <v>0</v>
      </c>
    </row>
    <row r="118" spans="1:89" ht="23.4" x14ac:dyDescent="0.2">
      <c r="A118" s="16"/>
      <c r="B118" s="458"/>
      <c r="C118" s="446">
        <v>46</v>
      </c>
      <c r="D118" s="459"/>
      <c r="E118" s="460"/>
      <c r="F118" s="460"/>
      <c r="G118" s="449"/>
      <c r="H118" s="449"/>
      <c r="I118" s="452"/>
      <c r="J118" s="450"/>
      <c r="K118" s="449"/>
      <c r="L118" s="452"/>
      <c r="M118" s="452"/>
      <c r="N118" s="301">
        <v>0</v>
      </c>
      <c r="O118" s="302">
        <v>0</v>
      </c>
      <c r="P118" s="453"/>
      <c r="Q118" s="303"/>
      <c r="R118" s="303"/>
      <c r="S118" s="303"/>
      <c r="T118" s="303"/>
      <c r="U118" s="303"/>
      <c r="V118" s="454"/>
      <c r="W118" s="304"/>
      <c r="X118" s="304"/>
      <c r="Y118" s="304"/>
      <c r="Z118" s="454"/>
      <c r="AA118" s="452"/>
      <c r="AB118" s="449"/>
      <c r="AC118" s="449"/>
      <c r="AD118" s="449"/>
      <c r="AE118" s="544"/>
      <c r="AF118" s="583"/>
      <c r="AG118" s="554"/>
      <c r="AH118" s="455"/>
      <c r="AI118" s="563"/>
      <c r="AJ118" s="593"/>
      <c r="AK118" s="571"/>
      <c r="AL118" s="456"/>
      <c r="AM118" s="379"/>
      <c r="AN118" s="425"/>
      <c r="AO118" s="498"/>
      <c r="AP118" s="23"/>
      <c r="AQ118" s="27"/>
      <c r="AR118" s="31"/>
      <c r="AS118" s="31"/>
      <c r="AT118" s="35"/>
      <c r="AU118" s="37"/>
      <c r="AV118" s="14"/>
      <c r="AW118" s="14"/>
      <c r="AX118" s="14"/>
      <c r="AY118" s="13"/>
      <c r="AZ118" s="41"/>
      <c r="BA118" s="42"/>
      <c r="BB118" s="37"/>
      <c r="BC118" s="37"/>
      <c r="BD118" s="37"/>
      <c r="BE118" s="42"/>
      <c r="BF118" s="42"/>
      <c r="BG118" s="42"/>
      <c r="BH118" s="42"/>
      <c r="BI118" s="37"/>
      <c r="BJ118" s="37"/>
      <c r="BK118" s="45"/>
      <c r="BL118" s="45"/>
      <c r="BM118" s="45"/>
      <c r="BN118" s="45"/>
      <c r="BO118" s="42"/>
      <c r="BP118" s="42"/>
      <c r="BQ118" s="42"/>
      <c r="BR118" s="45"/>
      <c r="BS118" s="37"/>
      <c r="BT118" s="45"/>
      <c r="BU118" s="47"/>
      <c r="BV118" s="51"/>
      <c r="BW118" s="520"/>
      <c r="BX118" s="529" t="str">
        <f t="shared" si="1"/>
        <v/>
      </c>
      <c r="BY118" s="510" t="str">
        <f>IF(F118="","",IF(OR(分岐管理シート!AF118&lt;13,分岐管理シート!AF118&gt;26),"error",""))</f>
        <v/>
      </c>
      <c r="BZ118" s="510" t="str">
        <f>IF(F118="","",IF(VLOOKUP(AE118,―!$AD$1:$AE$26,2,FALSE)&lt;=VLOOKUP(AF118,―!$AD$15:$AE$27,2,FALSE),"","error"))</f>
        <v/>
      </c>
      <c r="CA118" s="510"/>
      <c r="CB118" s="510"/>
      <c r="CC118" s="510"/>
      <c r="CD118" s="510"/>
      <c r="CE118" s="510"/>
      <c r="CF118" s="510"/>
      <c r="CG118" s="510" t="str">
        <f t="shared" si="2"/>
        <v/>
      </c>
      <c r="CH118" s="510" t="str">
        <f>分岐管理シート!AW118</f>
        <v/>
      </c>
      <c r="CI118" s="510" t="str">
        <f t="shared" si="3"/>
        <v/>
      </c>
      <c r="CJ118" s="52" t="str">
        <f t="shared" si="4"/>
        <v/>
      </c>
      <c r="CK118" s="11">
        <f t="shared" si="5"/>
        <v>0</v>
      </c>
    </row>
    <row r="119" spans="1:89" ht="23.4" x14ac:dyDescent="0.2">
      <c r="A119" s="16"/>
      <c r="B119" s="458"/>
      <c r="C119" s="457">
        <v>47</v>
      </c>
      <c r="D119" s="459"/>
      <c r="E119" s="460"/>
      <c r="F119" s="460"/>
      <c r="G119" s="449"/>
      <c r="H119" s="449"/>
      <c r="I119" s="452"/>
      <c r="J119" s="450"/>
      <c r="K119" s="449"/>
      <c r="L119" s="452"/>
      <c r="M119" s="452"/>
      <c r="N119" s="301">
        <v>0</v>
      </c>
      <c r="O119" s="302">
        <v>0</v>
      </c>
      <c r="P119" s="453"/>
      <c r="Q119" s="303"/>
      <c r="R119" s="303"/>
      <c r="S119" s="303"/>
      <c r="T119" s="303"/>
      <c r="U119" s="303"/>
      <c r="V119" s="454"/>
      <c r="W119" s="304"/>
      <c r="X119" s="304"/>
      <c r="Y119" s="304"/>
      <c r="Z119" s="454"/>
      <c r="AA119" s="452"/>
      <c r="AB119" s="449"/>
      <c r="AC119" s="449"/>
      <c r="AD119" s="449"/>
      <c r="AE119" s="544"/>
      <c r="AF119" s="583"/>
      <c r="AG119" s="554"/>
      <c r="AH119" s="455"/>
      <c r="AI119" s="563"/>
      <c r="AJ119" s="593"/>
      <c r="AK119" s="571"/>
      <c r="AL119" s="456"/>
      <c r="AM119" s="379"/>
      <c r="AN119" s="425"/>
      <c r="AO119" s="498"/>
      <c r="AP119" s="23"/>
      <c r="AQ119" s="27"/>
      <c r="AR119" s="31"/>
      <c r="AS119" s="31"/>
      <c r="AT119" s="35"/>
      <c r="AU119" s="37"/>
      <c r="AV119" s="14"/>
      <c r="AW119" s="14"/>
      <c r="AX119" s="14"/>
      <c r="AY119" s="13"/>
      <c r="AZ119" s="41"/>
      <c r="BA119" s="42"/>
      <c r="BB119" s="37"/>
      <c r="BC119" s="37"/>
      <c r="BD119" s="37"/>
      <c r="BE119" s="42"/>
      <c r="BF119" s="42"/>
      <c r="BG119" s="42"/>
      <c r="BH119" s="42"/>
      <c r="BI119" s="37"/>
      <c r="BJ119" s="37"/>
      <c r="BK119" s="45"/>
      <c r="BL119" s="45"/>
      <c r="BM119" s="45"/>
      <c r="BN119" s="45"/>
      <c r="BO119" s="42"/>
      <c r="BP119" s="42"/>
      <c r="BQ119" s="42"/>
      <c r="BR119" s="45"/>
      <c r="BS119" s="37"/>
      <c r="BT119" s="45"/>
      <c r="BU119" s="47"/>
      <c r="BV119" s="51"/>
      <c r="BW119" s="520"/>
      <c r="BX119" s="529" t="str">
        <f t="shared" si="1"/>
        <v/>
      </c>
      <c r="BY119" s="510" t="str">
        <f>IF(F119="","",IF(OR(分岐管理シート!AF119&lt;13,分岐管理シート!AF119&gt;26),"error",""))</f>
        <v/>
      </c>
      <c r="BZ119" s="510" t="str">
        <f>IF(F119="","",IF(VLOOKUP(AE119,―!$AD$1:$AE$26,2,FALSE)&lt;=VLOOKUP(AF119,―!$AD$15:$AE$27,2,FALSE),"","error"))</f>
        <v/>
      </c>
      <c r="CA119" s="510"/>
      <c r="CB119" s="510"/>
      <c r="CC119" s="510"/>
      <c r="CD119" s="510"/>
      <c r="CE119" s="510"/>
      <c r="CF119" s="510"/>
      <c r="CG119" s="510" t="str">
        <f t="shared" si="2"/>
        <v/>
      </c>
      <c r="CH119" s="510" t="str">
        <f>分岐管理シート!AW119</f>
        <v/>
      </c>
      <c r="CI119" s="510" t="str">
        <f t="shared" si="3"/>
        <v/>
      </c>
      <c r="CJ119" s="52" t="str">
        <f t="shared" si="4"/>
        <v/>
      </c>
      <c r="CK119" s="11">
        <f t="shared" si="5"/>
        <v>0</v>
      </c>
    </row>
    <row r="120" spans="1:89" ht="23.4" x14ac:dyDescent="0.2">
      <c r="A120" s="16"/>
      <c r="B120" s="458"/>
      <c r="C120" s="457">
        <v>48</v>
      </c>
      <c r="D120" s="459"/>
      <c r="E120" s="460"/>
      <c r="F120" s="460"/>
      <c r="G120" s="449"/>
      <c r="H120" s="449"/>
      <c r="I120" s="452"/>
      <c r="J120" s="450"/>
      <c r="K120" s="449"/>
      <c r="L120" s="452"/>
      <c r="M120" s="452"/>
      <c r="N120" s="301">
        <v>0</v>
      </c>
      <c r="O120" s="302">
        <v>0</v>
      </c>
      <c r="P120" s="453"/>
      <c r="Q120" s="303"/>
      <c r="R120" s="303"/>
      <c r="S120" s="303"/>
      <c r="T120" s="303"/>
      <c r="U120" s="303"/>
      <c r="V120" s="454"/>
      <c r="W120" s="304"/>
      <c r="X120" s="304"/>
      <c r="Y120" s="304"/>
      <c r="Z120" s="454"/>
      <c r="AA120" s="452"/>
      <c r="AB120" s="449"/>
      <c r="AC120" s="449"/>
      <c r="AD120" s="449"/>
      <c r="AE120" s="544"/>
      <c r="AF120" s="583"/>
      <c r="AG120" s="554"/>
      <c r="AH120" s="455"/>
      <c r="AI120" s="563"/>
      <c r="AJ120" s="593"/>
      <c r="AK120" s="571"/>
      <c r="AL120" s="456"/>
      <c r="AM120" s="379"/>
      <c r="AN120" s="425"/>
      <c r="AO120" s="498"/>
      <c r="AP120" s="23"/>
      <c r="AQ120" s="27"/>
      <c r="AR120" s="31"/>
      <c r="AS120" s="31"/>
      <c r="AT120" s="35"/>
      <c r="AU120" s="37"/>
      <c r="AV120" s="14"/>
      <c r="AW120" s="14"/>
      <c r="AX120" s="14"/>
      <c r="AY120" s="13"/>
      <c r="AZ120" s="41"/>
      <c r="BA120" s="42"/>
      <c r="BB120" s="37"/>
      <c r="BC120" s="37"/>
      <c r="BD120" s="37"/>
      <c r="BE120" s="42"/>
      <c r="BF120" s="42"/>
      <c r="BG120" s="42"/>
      <c r="BH120" s="42"/>
      <c r="BI120" s="37"/>
      <c r="BJ120" s="37"/>
      <c r="BK120" s="45"/>
      <c r="BL120" s="45"/>
      <c r="BM120" s="45"/>
      <c r="BN120" s="45"/>
      <c r="BO120" s="42"/>
      <c r="BP120" s="42"/>
      <c r="BQ120" s="42"/>
      <c r="BR120" s="45"/>
      <c r="BS120" s="37"/>
      <c r="BT120" s="45"/>
      <c r="BU120" s="47"/>
      <c r="BV120" s="51"/>
      <c r="BW120" s="520"/>
      <c r="BX120" s="529" t="str">
        <f t="shared" si="1"/>
        <v/>
      </c>
      <c r="BY120" s="510" t="str">
        <f>IF(F120="","",IF(OR(分岐管理シート!AF120&lt;13,分岐管理シート!AF120&gt;26),"error",""))</f>
        <v/>
      </c>
      <c r="BZ120" s="510" t="str">
        <f>IF(F120="","",IF(VLOOKUP(AE120,―!$AD$1:$AE$26,2,FALSE)&lt;=VLOOKUP(AF120,―!$AD$15:$AE$27,2,FALSE),"","error"))</f>
        <v/>
      </c>
      <c r="CA120" s="510"/>
      <c r="CB120" s="510"/>
      <c r="CC120" s="510"/>
      <c r="CD120" s="510"/>
      <c r="CE120" s="510"/>
      <c r="CF120" s="510"/>
      <c r="CG120" s="510" t="str">
        <f t="shared" si="2"/>
        <v/>
      </c>
      <c r="CH120" s="510" t="str">
        <f>分岐管理シート!AW120</f>
        <v/>
      </c>
      <c r="CI120" s="510" t="str">
        <f t="shared" si="3"/>
        <v/>
      </c>
      <c r="CJ120" s="52" t="str">
        <f t="shared" si="4"/>
        <v/>
      </c>
      <c r="CK120" s="11">
        <f t="shared" si="5"/>
        <v>0</v>
      </c>
    </row>
    <row r="121" spans="1:89" ht="23.4" x14ac:dyDescent="0.2">
      <c r="A121" s="16"/>
      <c r="B121" s="458"/>
      <c r="C121" s="446">
        <v>49</v>
      </c>
      <c r="D121" s="459"/>
      <c r="E121" s="460"/>
      <c r="F121" s="460"/>
      <c r="G121" s="449"/>
      <c r="H121" s="449"/>
      <c r="I121" s="452"/>
      <c r="J121" s="450"/>
      <c r="K121" s="449"/>
      <c r="L121" s="452"/>
      <c r="M121" s="452"/>
      <c r="N121" s="301">
        <v>0</v>
      </c>
      <c r="O121" s="302">
        <v>0</v>
      </c>
      <c r="P121" s="453"/>
      <c r="Q121" s="303"/>
      <c r="R121" s="303"/>
      <c r="S121" s="303"/>
      <c r="T121" s="303"/>
      <c r="U121" s="303"/>
      <c r="V121" s="454"/>
      <c r="W121" s="304"/>
      <c r="X121" s="304"/>
      <c r="Y121" s="304"/>
      <c r="Z121" s="454"/>
      <c r="AA121" s="452"/>
      <c r="AB121" s="449"/>
      <c r="AC121" s="449"/>
      <c r="AD121" s="449"/>
      <c r="AE121" s="544"/>
      <c r="AF121" s="583"/>
      <c r="AG121" s="554"/>
      <c r="AH121" s="455"/>
      <c r="AI121" s="563"/>
      <c r="AJ121" s="593"/>
      <c r="AK121" s="571"/>
      <c r="AL121" s="456"/>
      <c r="AM121" s="379"/>
      <c r="AN121" s="425"/>
      <c r="AO121" s="498"/>
      <c r="AP121" s="23"/>
      <c r="AQ121" s="27"/>
      <c r="AR121" s="31"/>
      <c r="AS121" s="31"/>
      <c r="AT121" s="35"/>
      <c r="AU121" s="37"/>
      <c r="AV121" s="14"/>
      <c r="AW121" s="14"/>
      <c r="AX121" s="14"/>
      <c r="AY121" s="13"/>
      <c r="AZ121" s="41"/>
      <c r="BA121" s="42"/>
      <c r="BB121" s="37"/>
      <c r="BC121" s="37"/>
      <c r="BD121" s="37"/>
      <c r="BE121" s="42"/>
      <c r="BF121" s="42"/>
      <c r="BG121" s="42"/>
      <c r="BH121" s="42"/>
      <c r="BI121" s="37"/>
      <c r="BJ121" s="37"/>
      <c r="BK121" s="45"/>
      <c r="BL121" s="45"/>
      <c r="BM121" s="45"/>
      <c r="BN121" s="45"/>
      <c r="BO121" s="42"/>
      <c r="BP121" s="42"/>
      <c r="BQ121" s="42"/>
      <c r="BR121" s="45"/>
      <c r="BS121" s="37"/>
      <c r="BT121" s="45"/>
      <c r="BU121" s="47"/>
      <c r="BV121" s="51"/>
      <c r="BW121" s="520"/>
      <c r="BX121" s="529" t="str">
        <f t="shared" si="1"/>
        <v/>
      </c>
      <c r="BY121" s="510" t="str">
        <f>IF(F121="","",IF(OR(分岐管理シート!AF121&lt;13,分岐管理シート!AF121&gt;26),"error",""))</f>
        <v/>
      </c>
      <c r="BZ121" s="510" t="str">
        <f>IF(F121="","",IF(VLOOKUP(AE121,―!$AD$1:$AE$26,2,FALSE)&lt;=VLOOKUP(AF121,―!$AD$15:$AE$27,2,FALSE),"","error"))</f>
        <v/>
      </c>
      <c r="CA121" s="510"/>
      <c r="CB121" s="510"/>
      <c r="CC121" s="510"/>
      <c r="CD121" s="510"/>
      <c r="CE121" s="510"/>
      <c r="CF121" s="510"/>
      <c r="CG121" s="510" t="str">
        <f t="shared" si="2"/>
        <v/>
      </c>
      <c r="CH121" s="510" t="str">
        <f>分岐管理シート!AW121</f>
        <v/>
      </c>
      <c r="CI121" s="510" t="str">
        <f t="shared" si="3"/>
        <v/>
      </c>
      <c r="CJ121" s="52" t="str">
        <f t="shared" si="4"/>
        <v/>
      </c>
      <c r="CK121" s="11">
        <f t="shared" si="5"/>
        <v>0</v>
      </c>
    </row>
    <row r="122" spans="1:89" ht="23.4" x14ac:dyDescent="0.2">
      <c r="A122" s="16"/>
      <c r="B122" s="458"/>
      <c r="C122" s="457">
        <v>50</v>
      </c>
      <c r="D122" s="459"/>
      <c r="E122" s="460"/>
      <c r="F122" s="460"/>
      <c r="G122" s="449"/>
      <c r="H122" s="449"/>
      <c r="I122" s="452"/>
      <c r="J122" s="450"/>
      <c r="K122" s="449"/>
      <c r="L122" s="452"/>
      <c r="M122" s="452"/>
      <c r="N122" s="301">
        <v>0</v>
      </c>
      <c r="O122" s="302">
        <v>0</v>
      </c>
      <c r="P122" s="453"/>
      <c r="Q122" s="303"/>
      <c r="R122" s="303"/>
      <c r="S122" s="303"/>
      <c r="T122" s="303"/>
      <c r="U122" s="303"/>
      <c r="V122" s="454"/>
      <c r="W122" s="304"/>
      <c r="X122" s="304"/>
      <c r="Y122" s="304"/>
      <c r="Z122" s="454"/>
      <c r="AA122" s="452"/>
      <c r="AB122" s="449"/>
      <c r="AC122" s="449"/>
      <c r="AD122" s="449"/>
      <c r="AE122" s="544"/>
      <c r="AF122" s="583"/>
      <c r="AG122" s="554"/>
      <c r="AH122" s="455"/>
      <c r="AI122" s="563"/>
      <c r="AJ122" s="593"/>
      <c r="AK122" s="571"/>
      <c r="AL122" s="456"/>
      <c r="AM122" s="379"/>
      <c r="AN122" s="425"/>
      <c r="AO122" s="498"/>
      <c r="AP122" s="23"/>
      <c r="AQ122" s="27"/>
      <c r="AR122" s="31"/>
      <c r="AS122" s="31"/>
      <c r="AT122" s="35"/>
      <c r="AU122" s="37"/>
      <c r="AV122" s="14"/>
      <c r="AW122" s="14"/>
      <c r="AX122" s="14"/>
      <c r="AY122" s="13"/>
      <c r="AZ122" s="41"/>
      <c r="BA122" s="42"/>
      <c r="BB122" s="37"/>
      <c r="BC122" s="37"/>
      <c r="BD122" s="37"/>
      <c r="BE122" s="42"/>
      <c r="BF122" s="42"/>
      <c r="BG122" s="42"/>
      <c r="BH122" s="42"/>
      <c r="BI122" s="37"/>
      <c r="BJ122" s="37"/>
      <c r="BK122" s="45"/>
      <c r="BL122" s="45"/>
      <c r="BM122" s="45"/>
      <c r="BN122" s="45"/>
      <c r="BO122" s="42"/>
      <c r="BP122" s="42"/>
      <c r="BQ122" s="42"/>
      <c r="BR122" s="45"/>
      <c r="BS122" s="37"/>
      <c r="BT122" s="45"/>
      <c r="BU122" s="47"/>
      <c r="BV122" s="51"/>
      <c r="BW122" s="520"/>
      <c r="BX122" s="529" t="str">
        <f t="shared" si="1"/>
        <v/>
      </c>
      <c r="BY122" s="510" t="str">
        <f>IF(F122="","",IF(OR(分岐管理シート!AF122&lt;13,分岐管理シート!AF122&gt;26),"error",""))</f>
        <v/>
      </c>
      <c r="BZ122" s="510" t="str">
        <f>IF(F122="","",IF(VLOOKUP(AE122,―!$AD$1:$AE$26,2,FALSE)&lt;=VLOOKUP(AF122,―!$AD$15:$AE$27,2,FALSE),"","error"))</f>
        <v/>
      </c>
      <c r="CA122" s="510"/>
      <c r="CB122" s="510"/>
      <c r="CC122" s="510"/>
      <c r="CD122" s="510"/>
      <c r="CE122" s="510"/>
      <c r="CF122" s="510"/>
      <c r="CG122" s="510" t="str">
        <f t="shared" si="2"/>
        <v/>
      </c>
      <c r="CH122" s="510" t="str">
        <f>分岐管理シート!AW122</f>
        <v/>
      </c>
      <c r="CI122" s="510" t="str">
        <f t="shared" si="3"/>
        <v/>
      </c>
      <c r="CJ122" s="52" t="str">
        <f t="shared" si="4"/>
        <v/>
      </c>
      <c r="CK122" s="11">
        <f t="shared" si="5"/>
        <v>0</v>
      </c>
    </row>
    <row r="123" spans="1:89" ht="23.4" x14ac:dyDescent="0.2">
      <c r="A123" s="16"/>
      <c r="B123" s="458"/>
      <c r="C123" s="457">
        <v>51</v>
      </c>
      <c r="D123" s="459"/>
      <c r="E123" s="460"/>
      <c r="F123" s="460"/>
      <c r="G123" s="449"/>
      <c r="H123" s="449"/>
      <c r="I123" s="452"/>
      <c r="J123" s="450"/>
      <c r="K123" s="449"/>
      <c r="L123" s="452"/>
      <c r="M123" s="452"/>
      <c r="N123" s="301">
        <v>0</v>
      </c>
      <c r="O123" s="302">
        <v>0</v>
      </c>
      <c r="P123" s="453"/>
      <c r="Q123" s="303"/>
      <c r="R123" s="303"/>
      <c r="S123" s="303"/>
      <c r="T123" s="303"/>
      <c r="U123" s="303"/>
      <c r="V123" s="454"/>
      <c r="W123" s="304"/>
      <c r="X123" s="304"/>
      <c r="Y123" s="304"/>
      <c r="Z123" s="454"/>
      <c r="AA123" s="452"/>
      <c r="AB123" s="449"/>
      <c r="AC123" s="449"/>
      <c r="AD123" s="449"/>
      <c r="AE123" s="544"/>
      <c r="AF123" s="583"/>
      <c r="AG123" s="554"/>
      <c r="AH123" s="455"/>
      <c r="AI123" s="563"/>
      <c r="AJ123" s="593"/>
      <c r="AK123" s="571"/>
      <c r="AL123" s="456"/>
      <c r="AM123" s="379"/>
      <c r="AN123" s="425"/>
      <c r="AO123" s="498"/>
      <c r="AP123" s="23"/>
      <c r="AQ123" s="27"/>
      <c r="AR123" s="31"/>
      <c r="AS123" s="31"/>
      <c r="AT123" s="35"/>
      <c r="AU123" s="37"/>
      <c r="AV123" s="14"/>
      <c r="AW123" s="14"/>
      <c r="AX123" s="14"/>
      <c r="AY123" s="13"/>
      <c r="AZ123" s="41"/>
      <c r="BA123" s="42"/>
      <c r="BB123" s="37"/>
      <c r="BC123" s="37"/>
      <c r="BD123" s="37"/>
      <c r="BE123" s="42"/>
      <c r="BF123" s="42"/>
      <c r="BG123" s="42"/>
      <c r="BH123" s="42"/>
      <c r="BI123" s="37"/>
      <c r="BJ123" s="37"/>
      <c r="BK123" s="45"/>
      <c r="BL123" s="45"/>
      <c r="BM123" s="45"/>
      <c r="BN123" s="45"/>
      <c r="BO123" s="42"/>
      <c r="BP123" s="42"/>
      <c r="BQ123" s="42"/>
      <c r="BR123" s="45"/>
      <c r="BS123" s="37"/>
      <c r="BT123" s="45"/>
      <c r="BU123" s="47"/>
      <c r="BV123" s="51"/>
      <c r="BW123" s="520"/>
      <c r="BX123" s="529" t="str">
        <f t="shared" si="1"/>
        <v/>
      </c>
      <c r="BY123" s="510" t="str">
        <f>IF(F123="","",IF(OR(分岐管理シート!AF123&lt;13,分岐管理シート!AF123&gt;26),"error",""))</f>
        <v/>
      </c>
      <c r="BZ123" s="510" t="str">
        <f>IF(F123="","",IF(VLOOKUP(AE123,―!$AD$1:$AE$26,2,FALSE)&lt;=VLOOKUP(AF123,―!$AD$15:$AE$27,2,FALSE),"","error"))</f>
        <v/>
      </c>
      <c r="CA123" s="510"/>
      <c r="CB123" s="510"/>
      <c r="CC123" s="510"/>
      <c r="CD123" s="510"/>
      <c r="CE123" s="510"/>
      <c r="CF123" s="510"/>
      <c r="CG123" s="510" t="str">
        <f t="shared" si="2"/>
        <v/>
      </c>
      <c r="CH123" s="510" t="str">
        <f>分岐管理シート!AW123</f>
        <v/>
      </c>
      <c r="CI123" s="510" t="str">
        <f t="shared" si="3"/>
        <v/>
      </c>
      <c r="CJ123" s="52" t="str">
        <f t="shared" si="4"/>
        <v/>
      </c>
      <c r="CK123" s="11">
        <f t="shared" si="5"/>
        <v>0</v>
      </c>
    </row>
    <row r="124" spans="1:89" ht="23.4" x14ac:dyDescent="0.2">
      <c r="A124" s="16"/>
      <c r="B124" s="458"/>
      <c r="C124" s="446">
        <v>52</v>
      </c>
      <c r="D124" s="459"/>
      <c r="E124" s="460"/>
      <c r="F124" s="460"/>
      <c r="G124" s="449"/>
      <c r="H124" s="449"/>
      <c r="I124" s="452"/>
      <c r="J124" s="450"/>
      <c r="K124" s="449"/>
      <c r="L124" s="452"/>
      <c r="M124" s="452"/>
      <c r="N124" s="301">
        <v>0</v>
      </c>
      <c r="O124" s="302">
        <v>0</v>
      </c>
      <c r="P124" s="453"/>
      <c r="Q124" s="303"/>
      <c r="R124" s="303"/>
      <c r="S124" s="303"/>
      <c r="T124" s="303"/>
      <c r="U124" s="303"/>
      <c r="V124" s="454"/>
      <c r="W124" s="304"/>
      <c r="X124" s="304"/>
      <c r="Y124" s="304"/>
      <c r="Z124" s="454"/>
      <c r="AA124" s="452"/>
      <c r="AB124" s="449"/>
      <c r="AC124" s="449"/>
      <c r="AD124" s="449"/>
      <c r="AE124" s="544"/>
      <c r="AF124" s="583"/>
      <c r="AG124" s="554"/>
      <c r="AH124" s="455"/>
      <c r="AI124" s="563"/>
      <c r="AJ124" s="593"/>
      <c r="AK124" s="571"/>
      <c r="AL124" s="456"/>
      <c r="AM124" s="379"/>
      <c r="AN124" s="425"/>
      <c r="AO124" s="498"/>
      <c r="AP124" s="23"/>
      <c r="AQ124" s="27"/>
      <c r="AR124" s="31"/>
      <c r="AS124" s="31"/>
      <c r="AT124" s="35"/>
      <c r="AU124" s="37"/>
      <c r="AV124" s="14"/>
      <c r="AW124" s="14"/>
      <c r="AX124" s="14"/>
      <c r="AY124" s="13"/>
      <c r="AZ124" s="41"/>
      <c r="BA124" s="42"/>
      <c r="BB124" s="37"/>
      <c r="BC124" s="37"/>
      <c r="BD124" s="37"/>
      <c r="BE124" s="42"/>
      <c r="BF124" s="42"/>
      <c r="BG124" s="42"/>
      <c r="BH124" s="42"/>
      <c r="BI124" s="37"/>
      <c r="BJ124" s="37"/>
      <c r="BK124" s="45"/>
      <c r="BL124" s="45"/>
      <c r="BM124" s="45"/>
      <c r="BN124" s="45"/>
      <c r="BO124" s="42"/>
      <c r="BP124" s="42"/>
      <c r="BQ124" s="42"/>
      <c r="BR124" s="45"/>
      <c r="BS124" s="37"/>
      <c r="BT124" s="45"/>
      <c r="BU124" s="47"/>
      <c r="BV124" s="51"/>
      <c r="BW124" s="520"/>
      <c r="BX124" s="529" t="str">
        <f t="shared" si="1"/>
        <v/>
      </c>
      <c r="BY124" s="510" t="str">
        <f>IF(F124="","",IF(OR(分岐管理シート!AF124&lt;13,分岐管理シート!AF124&gt;26),"error",""))</f>
        <v/>
      </c>
      <c r="BZ124" s="510" t="str">
        <f>IF(F124="","",IF(VLOOKUP(AE124,―!$AD$1:$AE$26,2,FALSE)&lt;=VLOOKUP(AF124,―!$AD$15:$AE$27,2,FALSE),"","error"))</f>
        <v/>
      </c>
      <c r="CA124" s="510"/>
      <c r="CB124" s="510"/>
      <c r="CC124" s="510"/>
      <c r="CD124" s="510"/>
      <c r="CE124" s="510"/>
      <c r="CF124" s="510"/>
      <c r="CG124" s="510" t="str">
        <f t="shared" si="2"/>
        <v/>
      </c>
      <c r="CH124" s="510" t="str">
        <f>分岐管理シート!AW124</f>
        <v/>
      </c>
      <c r="CI124" s="510" t="str">
        <f t="shared" si="3"/>
        <v/>
      </c>
      <c r="CJ124" s="52" t="str">
        <f t="shared" si="4"/>
        <v/>
      </c>
      <c r="CK124" s="11">
        <f t="shared" si="5"/>
        <v>0</v>
      </c>
    </row>
    <row r="125" spans="1:89" ht="23.4" x14ac:dyDescent="0.2">
      <c r="A125" s="16"/>
      <c r="B125" s="458"/>
      <c r="C125" s="457">
        <v>53</v>
      </c>
      <c r="D125" s="459"/>
      <c r="E125" s="460"/>
      <c r="F125" s="460"/>
      <c r="G125" s="449"/>
      <c r="H125" s="449"/>
      <c r="I125" s="452"/>
      <c r="J125" s="450"/>
      <c r="K125" s="449"/>
      <c r="L125" s="452"/>
      <c r="M125" s="452"/>
      <c r="N125" s="301">
        <v>0</v>
      </c>
      <c r="O125" s="302">
        <v>0</v>
      </c>
      <c r="P125" s="453"/>
      <c r="Q125" s="303"/>
      <c r="R125" s="303"/>
      <c r="S125" s="303"/>
      <c r="T125" s="303"/>
      <c r="U125" s="303"/>
      <c r="V125" s="454"/>
      <c r="W125" s="304"/>
      <c r="X125" s="304"/>
      <c r="Y125" s="304"/>
      <c r="Z125" s="454"/>
      <c r="AA125" s="452"/>
      <c r="AB125" s="449"/>
      <c r="AC125" s="449"/>
      <c r="AD125" s="449"/>
      <c r="AE125" s="544"/>
      <c r="AF125" s="583"/>
      <c r="AG125" s="554"/>
      <c r="AH125" s="455"/>
      <c r="AI125" s="563"/>
      <c r="AJ125" s="593"/>
      <c r="AK125" s="571"/>
      <c r="AL125" s="456"/>
      <c r="AM125" s="379"/>
      <c r="AN125" s="425"/>
      <c r="AO125" s="498"/>
      <c r="AP125" s="23"/>
      <c r="AQ125" s="27"/>
      <c r="AR125" s="31"/>
      <c r="AS125" s="31"/>
      <c r="AT125" s="35"/>
      <c r="AU125" s="37"/>
      <c r="AV125" s="14"/>
      <c r="AW125" s="14"/>
      <c r="AX125" s="14"/>
      <c r="AY125" s="13"/>
      <c r="AZ125" s="41"/>
      <c r="BA125" s="42"/>
      <c r="BB125" s="37"/>
      <c r="BC125" s="37"/>
      <c r="BD125" s="37"/>
      <c r="BE125" s="42"/>
      <c r="BF125" s="42"/>
      <c r="BG125" s="42"/>
      <c r="BH125" s="42"/>
      <c r="BI125" s="37"/>
      <c r="BJ125" s="37"/>
      <c r="BK125" s="45"/>
      <c r="BL125" s="45"/>
      <c r="BM125" s="45"/>
      <c r="BN125" s="45"/>
      <c r="BO125" s="42"/>
      <c r="BP125" s="42"/>
      <c r="BQ125" s="42"/>
      <c r="BR125" s="45"/>
      <c r="BS125" s="37"/>
      <c r="BT125" s="45"/>
      <c r="BU125" s="47"/>
      <c r="BV125" s="51"/>
      <c r="BW125" s="520"/>
      <c r="BX125" s="529" t="str">
        <f t="shared" si="1"/>
        <v/>
      </c>
      <c r="BY125" s="510" t="str">
        <f>IF(F125="","",IF(OR(分岐管理シート!AF125&lt;13,分岐管理シート!AF125&gt;26),"error",""))</f>
        <v/>
      </c>
      <c r="BZ125" s="510" t="str">
        <f>IF(F125="","",IF(VLOOKUP(AE125,―!$AD$1:$AE$26,2,FALSE)&lt;=VLOOKUP(AF125,―!$AD$15:$AE$27,2,FALSE),"","error"))</f>
        <v/>
      </c>
      <c r="CA125" s="510"/>
      <c r="CB125" s="510"/>
      <c r="CC125" s="510"/>
      <c r="CD125" s="510"/>
      <c r="CE125" s="510"/>
      <c r="CF125" s="510"/>
      <c r="CG125" s="510" t="str">
        <f t="shared" si="2"/>
        <v/>
      </c>
      <c r="CH125" s="510" t="str">
        <f>分岐管理シート!AW125</f>
        <v/>
      </c>
      <c r="CI125" s="510" t="str">
        <f t="shared" si="3"/>
        <v/>
      </c>
      <c r="CJ125" s="52" t="str">
        <f t="shared" si="4"/>
        <v/>
      </c>
      <c r="CK125" s="11">
        <f t="shared" si="5"/>
        <v>0</v>
      </c>
    </row>
    <row r="126" spans="1:89" ht="23.4" x14ac:dyDescent="0.2">
      <c r="A126" s="16"/>
      <c r="B126" s="458"/>
      <c r="C126" s="457">
        <v>54</v>
      </c>
      <c r="D126" s="459"/>
      <c r="E126" s="460"/>
      <c r="F126" s="460"/>
      <c r="G126" s="449"/>
      <c r="H126" s="449"/>
      <c r="I126" s="452"/>
      <c r="J126" s="450"/>
      <c r="K126" s="449"/>
      <c r="L126" s="452"/>
      <c r="M126" s="452"/>
      <c r="N126" s="301">
        <v>0</v>
      </c>
      <c r="O126" s="302">
        <v>0</v>
      </c>
      <c r="P126" s="453"/>
      <c r="Q126" s="303"/>
      <c r="R126" s="303"/>
      <c r="S126" s="303"/>
      <c r="T126" s="303"/>
      <c r="U126" s="303"/>
      <c r="V126" s="454"/>
      <c r="W126" s="304"/>
      <c r="X126" s="304"/>
      <c r="Y126" s="304"/>
      <c r="Z126" s="454"/>
      <c r="AA126" s="452"/>
      <c r="AB126" s="449"/>
      <c r="AC126" s="449"/>
      <c r="AD126" s="449"/>
      <c r="AE126" s="544"/>
      <c r="AF126" s="583"/>
      <c r="AG126" s="554"/>
      <c r="AH126" s="455"/>
      <c r="AI126" s="563"/>
      <c r="AJ126" s="593"/>
      <c r="AK126" s="571"/>
      <c r="AL126" s="456"/>
      <c r="AM126" s="379"/>
      <c r="AN126" s="425"/>
      <c r="AO126" s="498"/>
      <c r="AP126" s="23"/>
      <c r="AQ126" s="27"/>
      <c r="AR126" s="31"/>
      <c r="AS126" s="31"/>
      <c r="AT126" s="35"/>
      <c r="AU126" s="37"/>
      <c r="AV126" s="14"/>
      <c r="AW126" s="14"/>
      <c r="AX126" s="14"/>
      <c r="AY126" s="13"/>
      <c r="AZ126" s="41"/>
      <c r="BA126" s="42"/>
      <c r="BB126" s="37"/>
      <c r="BC126" s="37"/>
      <c r="BD126" s="37"/>
      <c r="BE126" s="42"/>
      <c r="BF126" s="42"/>
      <c r="BG126" s="42"/>
      <c r="BH126" s="42"/>
      <c r="BI126" s="37"/>
      <c r="BJ126" s="37"/>
      <c r="BK126" s="45"/>
      <c r="BL126" s="45"/>
      <c r="BM126" s="45"/>
      <c r="BN126" s="45"/>
      <c r="BO126" s="42"/>
      <c r="BP126" s="42"/>
      <c r="BQ126" s="42"/>
      <c r="BR126" s="45"/>
      <c r="BS126" s="37"/>
      <c r="BT126" s="45"/>
      <c r="BU126" s="47"/>
      <c r="BV126" s="51"/>
      <c r="BW126" s="520"/>
      <c r="BX126" s="529" t="str">
        <f t="shared" si="1"/>
        <v/>
      </c>
      <c r="BY126" s="510" t="str">
        <f>IF(F126="","",IF(OR(分岐管理シート!AF126&lt;13,分岐管理シート!AF126&gt;26),"error",""))</f>
        <v/>
      </c>
      <c r="BZ126" s="510" t="str">
        <f>IF(F126="","",IF(VLOOKUP(AE126,―!$AD$1:$AE$26,2,FALSE)&lt;=VLOOKUP(AF126,―!$AD$15:$AE$27,2,FALSE),"","error"))</f>
        <v/>
      </c>
      <c r="CA126" s="510"/>
      <c r="CB126" s="510"/>
      <c r="CC126" s="510"/>
      <c r="CD126" s="510"/>
      <c r="CE126" s="510"/>
      <c r="CF126" s="510"/>
      <c r="CG126" s="510" t="str">
        <f t="shared" si="2"/>
        <v/>
      </c>
      <c r="CH126" s="510" t="str">
        <f>分岐管理シート!AW126</f>
        <v/>
      </c>
      <c r="CI126" s="510" t="str">
        <f t="shared" si="3"/>
        <v/>
      </c>
      <c r="CJ126" s="52" t="str">
        <f t="shared" si="4"/>
        <v/>
      </c>
      <c r="CK126" s="11">
        <f t="shared" si="5"/>
        <v>0</v>
      </c>
    </row>
    <row r="127" spans="1:89" ht="23.4" x14ac:dyDescent="0.2">
      <c r="A127" s="16"/>
      <c r="B127" s="458"/>
      <c r="C127" s="446">
        <v>55</v>
      </c>
      <c r="D127" s="459"/>
      <c r="E127" s="460"/>
      <c r="F127" s="460"/>
      <c r="G127" s="449"/>
      <c r="H127" s="449"/>
      <c r="I127" s="452"/>
      <c r="J127" s="450"/>
      <c r="K127" s="449"/>
      <c r="L127" s="452"/>
      <c r="M127" s="452"/>
      <c r="N127" s="301">
        <v>0</v>
      </c>
      <c r="O127" s="302">
        <v>0</v>
      </c>
      <c r="P127" s="453"/>
      <c r="Q127" s="303"/>
      <c r="R127" s="303"/>
      <c r="S127" s="303"/>
      <c r="T127" s="303"/>
      <c r="U127" s="303"/>
      <c r="V127" s="454"/>
      <c r="W127" s="304"/>
      <c r="X127" s="304"/>
      <c r="Y127" s="304"/>
      <c r="Z127" s="454"/>
      <c r="AA127" s="452"/>
      <c r="AB127" s="449"/>
      <c r="AC127" s="449"/>
      <c r="AD127" s="449"/>
      <c r="AE127" s="544"/>
      <c r="AF127" s="583"/>
      <c r="AG127" s="554"/>
      <c r="AH127" s="455"/>
      <c r="AI127" s="563"/>
      <c r="AJ127" s="593"/>
      <c r="AK127" s="571"/>
      <c r="AL127" s="456"/>
      <c r="AM127" s="379"/>
      <c r="AN127" s="425"/>
      <c r="AO127" s="498"/>
      <c r="AP127" s="23"/>
      <c r="AQ127" s="27"/>
      <c r="AR127" s="31"/>
      <c r="AS127" s="31"/>
      <c r="AT127" s="35"/>
      <c r="AU127" s="37"/>
      <c r="AV127" s="14"/>
      <c r="AW127" s="14"/>
      <c r="AX127" s="14"/>
      <c r="AY127" s="13"/>
      <c r="AZ127" s="41"/>
      <c r="BA127" s="42"/>
      <c r="BB127" s="37"/>
      <c r="BC127" s="37"/>
      <c r="BD127" s="37"/>
      <c r="BE127" s="42"/>
      <c r="BF127" s="42"/>
      <c r="BG127" s="42"/>
      <c r="BH127" s="42"/>
      <c r="BI127" s="37"/>
      <c r="BJ127" s="37"/>
      <c r="BK127" s="45"/>
      <c r="BL127" s="45"/>
      <c r="BM127" s="45"/>
      <c r="BN127" s="45"/>
      <c r="BO127" s="42"/>
      <c r="BP127" s="42"/>
      <c r="BQ127" s="42"/>
      <c r="BR127" s="45"/>
      <c r="BS127" s="37"/>
      <c r="BT127" s="45"/>
      <c r="BU127" s="47"/>
      <c r="BV127" s="51"/>
      <c r="BW127" s="520"/>
      <c r="BX127" s="529" t="str">
        <f t="shared" si="1"/>
        <v/>
      </c>
      <c r="BY127" s="510" t="str">
        <f>IF(F127="","",IF(OR(分岐管理シート!AF127&lt;13,分岐管理シート!AF127&gt;26),"error",""))</f>
        <v/>
      </c>
      <c r="BZ127" s="510" t="str">
        <f>IF(F127="","",IF(VLOOKUP(AE127,―!$AD$1:$AE$26,2,FALSE)&lt;=VLOOKUP(AF127,―!$AD$15:$AE$27,2,FALSE),"","error"))</f>
        <v/>
      </c>
      <c r="CA127" s="510"/>
      <c r="CB127" s="510"/>
      <c r="CC127" s="510"/>
      <c r="CD127" s="510"/>
      <c r="CE127" s="510"/>
      <c r="CF127" s="510"/>
      <c r="CG127" s="510" t="str">
        <f t="shared" si="2"/>
        <v/>
      </c>
      <c r="CH127" s="510" t="str">
        <f>分岐管理シート!AW127</f>
        <v/>
      </c>
      <c r="CI127" s="510" t="str">
        <f t="shared" si="3"/>
        <v/>
      </c>
      <c r="CJ127" s="52" t="str">
        <f t="shared" si="4"/>
        <v/>
      </c>
      <c r="CK127" s="11">
        <f t="shared" si="5"/>
        <v>0</v>
      </c>
    </row>
    <row r="128" spans="1:89" ht="23.4" x14ac:dyDescent="0.2">
      <c r="A128" s="16"/>
      <c r="B128" s="458"/>
      <c r="C128" s="457">
        <v>56</v>
      </c>
      <c r="D128" s="459"/>
      <c r="E128" s="460"/>
      <c r="F128" s="460"/>
      <c r="G128" s="449"/>
      <c r="H128" s="449"/>
      <c r="I128" s="452"/>
      <c r="J128" s="450"/>
      <c r="K128" s="449"/>
      <c r="L128" s="452"/>
      <c r="M128" s="452"/>
      <c r="N128" s="301">
        <v>0</v>
      </c>
      <c r="O128" s="302">
        <v>0</v>
      </c>
      <c r="P128" s="453"/>
      <c r="Q128" s="303"/>
      <c r="R128" s="303"/>
      <c r="S128" s="303"/>
      <c r="T128" s="303"/>
      <c r="U128" s="303"/>
      <c r="V128" s="454"/>
      <c r="W128" s="304"/>
      <c r="X128" s="304"/>
      <c r="Y128" s="304"/>
      <c r="Z128" s="454"/>
      <c r="AA128" s="452"/>
      <c r="AB128" s="449"/>
      <c r="AC128" s="449"/>
      <c r="AD128" s="449"/>
      <c r="AE128" s="544"/>
      <c r="AF128" s="583"/>
      <c r="AG128" s="554"/>
      <c r="AH128" s="455"/>
      <c r="AI128" s="563"/>
      <c r="AJ128" s="593"/>
      <c r="AK128" s="571"/>
      <c r="AL128" s="456"/>
      <c r="AM128" s="379"/>
      <c r="AN128" s="425"/>
      <c r="AO128" s="498"/>
      <c r="AP128" s="23"/>
      <c r="AQ128" s="27"/>
      <c r="AR128" s="31"/>
      <c r="AS128" s="31"/>
      <c r="AT128" s="35"/>
      <c r="AU128" s="37"/>
      <c r="AV128" s="14"/>
      <c r="AW128" s="14"/>
      <c r="AX128" s="14"/>
      <c r="AY128" s="13"/>
      <c r="AZ128" s="41"/>
      <c r="BA128" s="42"/>
      <c r="BB128" s="37"/>
      <c r="BC128" s="37"/>
      <c r="BD128" s="37"/>
      <c r="BE128" s="42"/>
      <c r="BF128" s="42"/>
      <c r="BG128" s="42"/>
      <c r="BH128" s="42"/>
      <c r="BI128" s="37"/>
      <c r="BJ128" s="37"/>
      <c r="BK128" s="45"/>
      <c r="BL128" s="45"/>
      <c r="BM128" s="45"/>
      <c r="BN128" s="45"/>
      <c r="BO128" s="42"/>
      <c r="BP128" s="42"/>
      <c r="BQ128" s="42"/>
      <c r="BR128" s="45"/>
      <c r="BS128" s="37"/>
      <c r="BT128" s="45"/>
      <c r="BU128" s="47"/>
      <c r="BV128" s="51"/>
      <c r="BW128" s="520"/>
      <c r="BX128" s="529" t="str">
        <f t="shared" si="1"/>
        <v/>
      </c>
      <c r="BY128" s="510" t="str">
        <f>IF(F128="","",IF(OR(分岐管理シート!AF128&lt;13,分岐管理シート!AF128&gt;26),"error",""))</f>
        <v/>
      </c>
      <c r="BZ128" s="510" t="str">
        <f>IF(F128="","",IF(VLOOKUP(AE128,―!$AD$1:$AE$26,2,FALSE)&lt;=VLOOKUP(AF128,―!$AD$15:$AE$27,2,FALSE),"","error"))</f>
        <v/>
      </c>
      <c r="CA128" s="510"/>
      <c r="CB128" s="510"/>
      <c r="CC128" s="510"/>
      <c r="CD128" s="510"/>
      <c r="CE128" s="510"/>
      <c r="CF128" s="510"/>
      <c r="CG128" s="510" t="str">
        <f t="shared" si="2"/>
        <v/>
      </c>
      <c r="CH128" s="510" t="str">
        <f>分岐管理シート!AW128</f>
        <v/>
      </c>
      <c r="CI128" s="510" t="str">
        <f t="shared" si="3"/>
        <v/>
      </c>
      <c r="CJ128" s="52" t="str">
        <f t="shared" si="4"/>
        <v/>
      </c>
      <c r="CK128" s="11">
        <f t="shared" si="5"/>
        <v>0</v>
      </c>
    </row>
    <row r="129" spans="1:89" ht="23.4" x14ac:dyDescent="0.2">
      <c r="A129" s="16"/>
      <c r="B129" s="458"/>
      <c r="C129" s="457">
        <v>57</v>
      </c>
      <c r="D129" s="459"/>
      <c r="E129" s="460"/>
      <c r="F129" s="460"/>
      <c r="G129" s="449"/>
      <c r="H129" s="449"/>
      <c r="I129" s="452"/>
      <c r="J129" s="450"/>
      <c r="K129" s="449"/>
      <c r="L129" s="452"/>
      <c r="M129" s="452"/>
      <c r="N129" s="301">
        <v>0</v>
      </c>
      <c r="O129" s="302">
        <v>0</v>
      </c>
      <c r="P129" s="453"/>
      <c r="Q129" s="303"/>
      <c r="R129" s="303"/>
      <c r="S129" s="303"/>
      <c r="T129" s="303"/>
      <c r="U129" s="303"/>
      <c r="V129" s="454"/>
      <c r="W129" s="304"/>
      <c r="X129" s="304"/>
      <c r="Y129" s="304"/>
      <c r="Z129" s="454"/>
      <c r="AA129" s="452"/>
      <c r="AB129" s="449"/>
      <c r="AC129" s="449"/>
      <c r="AD129" s="449"/>
      <c r="AE129" s="544"/>
      <c r="AF129" s="583"/>
      <c r="AG129" s="554"/>
      <c r="AH129" s="455"/>
      <c r="AI129" s="563"/>
      <c r="AJ129" s="593"/>
      <c r="AK129" s="571"/>
      <c r="AL129" s="456"/>
      <c r="AM129" s="379"/>
      <c r="AN129" s="425"/>
      <c r="AO129" s="498"/>
      <c r="AP129" s="23"/>
      <c r="AQ129" s="27"/>
      <c r="AR129" s="31"/>
      <c r="AS129" s="31"/>
      <c r="AT129" s="35"/>
      <c r="AU129" s="37"/>
      <c r="AV129" s="14"/>
      <c r="AW129" s="14"/>
      <c r="AX129" s="14"/>
      <c r="AY129" s="13"/>
      <c r="AZ129" s="41"/>
      <c r="BA129" s="42"/>
      <c r="BB129" s="37"/>
      <c r="BC129" s="37"/>
      <c r="BD129" s="37"/>
      <c r="BE129" s="42"/>
      <c r="BF129" s="42"/>
      <c r="BG129" s="42"/>
      <c r="BH129" s="42"/>
      <c r="BI129" s="37"/>
      <c r="BJ129" s="37"/>
      <c r="BK129" s="45"/>
      <c r="BL129" s="45"/>
      <c r="BM129" s="45"/>
      <c r="BN129" s="45"/>
      <c r="BO129" s="42"/>
      <c r="BP129" s="42"/>
      <c r="BQ129" s="42"/>
      <c r="BR129" s="45"/>
      <c r="BS129" s="37"/>
      <c r="BT129" s="45"/>
      <c r="BU129" s="47"/>
      <c r="BV129" s="51"/>
      <c r="BW129" s="520"/>
      <c r="BX129" s="529" t="str">
        <f t="shared" si="1"/>
        <v/>
      </c>
      <c r="BY129" s="510" t="str">
        <f>IF(F129="","",IF(OR(分岐管理シート!AF129&lt;13,分岐管理シート!AF129&gt;26),"error",""))</f>
        <v/>
      </c>
      <c r="BZ129" s="510" t="str">
        <f>IF(F129="","",IF(VLOOKUP(AE129,―!$AD$1:$AE$26,2,FALSE)&lt;=VLOOKUP(AF129,―!$AD$15:$AE$27,2,FALSE),"","error"))</f>
        <v/>
      </c>
      <c r="CA129" s="510"/>
      <c r="CB129" s="510"/>
      <c r="CC129" s="510"/>
      <c r="CD129" s="510"/>
      <c r="CE129" s="510"/>
      <c r="CF129" s="510"/>
      <c r="CG129" s="510" t="str">
        <f t="shared" si="2"/>
        <v/>
      </c>
      <c r="CH129" s="510" t="str">
        <f>分岐管理シート!AW129</f>
        <v/>
      </c>
      <c r="CI129" s="510" t="str">
        <f t="shared" si="3"/>
        <v/>
      </c>
      <c r="CJ129" s="52" t="str">
        <f t="shared" si="4"/>
        <v/>
      </c>
      <c r="CK129" s="11">
        <f t="shared" si="5"/>
        <v>0</v>
      </c>
    </row>
    <row r="130" spans="1:89" ht="23.4" x14ac:dyDescent="0.2">
      <c r="A130" s="16"/>
      <c r="B130" s="458"/>
      <c r="C130" s="446">
        <v>58</v>
      </c>
      <c r="D130" s="459"/>
      <c r="E130" s="460"/>
      <c r="F130" s="460"/>
      <c r="G130" s="449"/>
      <c r="H130" s="449"/>
      <c r="I130" s="452"/>
      <c r="J130" s="450"/>
      <c r="K130" s="449"/>
      <c r="L130" s="452"/>
      <c r="M130" s="452"/>
      <c r="N130" s="301">
        <v>0</v>
      </c>
      <c r="O130" s="302">
        <v>0</v>
      </c>
      <c r="P130" s="453"/>
      <c r="Q130" s="303"/>
      <c r="R130" s="303"/>
      <c r="S130" s="303"/>
      <c r="T130" s="303"/>
      <c r="U130" s="303"/>
      <c r="V130" s="454"/>
      <c r="W130" s="304"/>
      <c r="X130" s="304"/>
      <c r="Y130" s="304"/>
      <c r="Z130" s="454"/>
      <c r="AA130" s="452"/>
      <c r="AB130" s="449"/>
      <c r="AC130" s="449"/>
      <c r="AD130" s="449"/>
      <c r="AE130" s="544"/>
      <c r="AF130" s="583"/>
      <c r="AG130" s="554"/>
      <c r="AH130" s="455"/>
      <c r="AI130" s="563"/>
      <c r="AJ130" s="593"/>
      <c r="AK130" s="571"/>
      <c r="AL130" s="456"/>
      <c r="AM130" s="379"/>
      <c r="AN130" s="425"/>
      <c r="AO130" s="498"/>
      <c r="AP130" s="23"/>
      <c r="AQ130" s="27"/>
      <c r="AR130" s="31"/>
      <c r="AS130" s="31"/>
      <c r="AT130" s="35"/>
      <c r="AU130" s="37"/>
      <c r="AV130" s="14"/>
      <c r="AW130" s="14"/>
      <c r="AX130" s="14"/>
      <c r="AY130" s="13"/>
      <c r="AZ130" s="41"/>
      <c r="BA130" s="42"/>
      <c r="BB130" s="37"/>
      <c r="BC130" s="37"/>
      <c r="BD130" s="37"/>
      <c r="BE130" s="42"/>
      <c r="BF130" s="42"/>
      <c r="BG130" s="42"/>
      <c r="BH130" s="42"/>
      <c r="BI130" s="37"/>
      <c r="BJ130" s="37"/>
      <c r="BK130" s="45"/>
      <c r="BL130" s="45"/>
      <c r="BM130" s="45"/>
      <c r="BN130" s="45"/>
      <c r="BO130" s="42"/>
      <c r="BP130" s="42"/>
      <c r="BQ130" s="42"/>
      <c r="BR130" s="45"/>
      <c r="BS130" s="37"/>
      <c r="BT130" s="45"/>
      <c r="BU130" s="47"/>
      <c r="BV130" s="51"/>
      <c r="BW130" s="520"/>
      <c r="BX130" s="529" t="str">
        <f t="shared" si="1"/>
        <v/>
      </c>
      <c r="BY130" s="510" t="str">
        <f>IF(F130="","",IF(OR(分岐管理シート!AF130&lt;13,分岐管理シート!AF130&gt;26),"error",""))</f>
        <v/>
      </c>
      <c r="BZ130" s="510" t="str">
        <f>IF(F130="","",IF(VLOOKUP(AE130,―!$AD$1:$AE$26,2,FALSE)&lt;=VLOOKUP(AF130,―!$AD$15:$AE$27,2,FALSE),"","error"))</f>
        <v/>
      </c>
      <c r="CA130" s="510"/>
      <c r="CB130" s="510"/>
      <c r="CC130" s="510"/>
      <c r="CD130" s="510"/>
      <c r="CE130" s="510"/>
      <c r="CF130" s="510"/>
      <c r="CG130" s="510" t="str">
        <f t="shared" si="2"/>
        <v/>
      </c>
      <c r="CH130" s="510" t="str">
        <f>分岐管理シート!AW130</f>
        <v/>
      </c>
      <c r="CI130" s="510" t="str">
        <f t="shared" si="3"/>
        <v/>
      </c>
      <c r="CJ130" s="52" t="str">
        <f t="shared" si="4"/>
        <v/>
      </c>
      <c r="CK130" s="11">
        <f t="shared" si="5"/>
        <v>0</v>
      </c>
    </row>
    <row r="131" spans="1:89" ht="23.4" x14ac:dyDescent="0.2">
      <c r="A131" s="16"/>
      <c r="B131" s="458"/>
      <c r="C131" s="457">
        <v>59</v>
      </c>
      <c r="D131" s="459"/>
      <c r="E131" s="460"/>
      <c r="F131" s="460"/>
      <c r="G131" s="449"/>
      <c r="H131" s="449"/>
      <c r="I131" s="452"/>
      <c r="J131" s="450"/>
      <c r="K131" s="449"/>
      <c r="L131" s="452"/>
      <c r="M131" s="452"/>
      <c r="N131" s="301">
        <v>0</v>
      </c>
      <c r="O131" s="302">
        <v>0</v>
      </c>
      <c r="P131" s="453"/>
      <c r="Q131" s="303"/>
      <c r="R131" s="303"/>
      <c r="S131" s="303"/>
      <c r="T131" s="303"/>
      <c r="U131" s="303"/>
      <c r="V131" s="454"/>
      <c r="W131" s="304"/>
      <c r="X131" s="304"/>
      <c r="Y131" s="304"/>
      <c r="Z131" s="454"/>
      <c r="AA131" s="452"/>
      <c r="AB131" s="449"/>
      <c r="AC131" s="449"/>
      <c r="AD131" s="449"/>
      <c r="AE131" s="544"/>
      <c r="AF131" s="583"/>
      <c r="AG131" s="554"/>
      <c r="AH131" s="455"/>
      <c r="AI131" s="563"/>
      <c r="AJ131" s="593"/>
      <c r="AK131" s="571"/>
      <c r="AL131" s="456"/>
      <c r="AM131" s="379"/>
      <c r="AN131" s="425"/>
      <c r="AO131" s="498"/>
      <c r="AP131" s="23"/>
      <c r="AQ131" s="27"/>
      <c r="AR131" s="31"/>
      <c r="AS131" s="31"/>
      <c r="AT131" s="35"/>
      <c r="AU131" s="37"/>
      <c r="AV131" s="14"/>
      <c r="AW131" s="14"/>
      <c r="AX131" s="14"/>
      <c r="AY131" s="13"/>
      <c r="AZ131" s="41"/>
      <c r="BA131" s="42"/>
      <c r="BB131" s="37"/>
      <c r="BC131" s="37"/>
      <c r="BD131" s="37"/>
      <c r="BE131" s="42"/>
      <c r="BF131" s="42"/>
      <c r="BG131" s="42"/>
      <c r="BH131" s="42"/>
      <c r="BI131" s="37"/>
      <c r="BJ131" s="37"/>
      <c r="BK131" s="45"/>
      <c r="BL131" s="45"/>
      <c r="BM131" s="45"/>
      <c r="BN131" s="45"/>
      <c r="BO131" s="42"/>
      <c r="BP131" s="42"/>
      <c r="BQ131" s="42"/>
      <c r="BR131" s="45"/>
      <c r="BS131" s="37"/>
      <c r="BT131" s="45"/>
      <c r="BU131" s="47"/>
      <c r="BV131" s="51"/>
      <c r="BW131" s="520"/>
      <c r="BX131" s="529" t="str">
        <f t="shared" si="1"/>
        <v/>
      </c>
      <c r="BY131" s="510" t="str">
        <f>IF(F131="","",IF(OR(分岐管理シート!AF131&lt;13,分岐管理シート!AF131&gt;26),"error",""))</f>
        <v/>
      </c>
      <c r="BZ131" s="510" t="str">
        <f>IF(F131="","",IF(VLOOKUP(AE131,―!$AD$1:$AE$26,2,FALSE)&lt;=VLOOKUP(AF131,―!$AD$15:$AE$27,2,FALSE),"","error"))</f>
        <v/>
      </c>
      <c r="CA131" s="510"/>
      <c r="CB131" s="510"/>
      <c r="CC131" s="510"/>
      <c r="CD131" s="510"/>
      <c r="CE131" s="510"/>
      <c r="CF131" s="510"/>
      <c r="CG131" s="510" t="str">
        <f t="shared" si="2"/>
        <v/>
      </c>
      <c r="CH131" s="510" t="str">
        <f>分岐管理シート!AW131</f>
        <v/>
      </c>
      <c r="CI131" s="510" t="str">
        <f t="shared" si="3"/>
        <v/>
      </c>
      <c r="CJ131" s="52" t="str">
        <f t="shared" si="4"/>
        <v/>
      </c>
      <c r="CK131" s="11">
        <f t="shared" si="5"/>
        <v>0</v>
      </c>
    </row>
    <row r="132" spans="1:89" ht="23.4" x14ac:dyDescent="0.2">
      <c r="A132" s="16"/>
      <c r="B132" s="458"/>
      <c r="C132" s="457">
        <v>60</v>
      </c>
      <c r="D132" s="459"/>
      <c r="E132" s="460"/>
      <c r="F132" s="460"/>
      <c r="G132" s="449"/>
      <c r="H132" s="449"/>
      <c r="I132" s="452"/>
      <c r="J132" s="450"/>
      <c r="K132" s="449"/>
      <c r="L132" s="452"/>
      <c r="M132" s="452"/>
      <c r="N132" s="301">
        <v>0</v>
      </c>
      <c r="O132" s="302">
        <v>0</v>
      </c>
      <c r="P132" s="453"/>
      <c r="Q132" s="303"/>
      <c r="R132" s="303"/>
      <c r="S132" s="303"/>
      <c r="T132" s="303"/>
      <c r="U132" s="303"/>
      <c r="V132" s="454"/>
      <c r="W132" s="304"/>
      <c r="X132" s="304"/>
      <c r="Y132" s="304"/>
      <c r="Z132" s="454"/>
      <c r="AA132" s="452"/>
      <c r="AB132" s="449"/>
      <c r="AC132" s="449"/>
      <c r="AD132" s="449"/>
      <c r="AE132" s="544"/>
      <c r="AF132" s="583"/>
      <c r="AG132" s="554"/>
      <c r="AH132" s="455"/>
      <c r="AI132" s="563"/>
      <c r="AJ132" s="593"/>
      <c r="AK132" s="571"/>
      <c r="AL132" s="456"/>
      <c r="AM132" s="379"/>
      <c r="AN132" s="425"/>
      <c r="AO132" s="498"/>
      <c r="AP132" s="23"/>
      <c r="AQ132" s="27"/>
      <c r="AR132" s="31"/>
      <c r="AS132" s="31"/>
      <c r="AT132" s="35"/>
      <c r="AU132" s="37"/>
      <c r="AV132" s="14"/>
      <c r="AW132" s="14"/>
      <c r="AX132" s="14"/>
      <c r="AY132" s="13"/>
      <c r="AZ132" s="41"/>
      <c r="BA132" s="42"/>
      <c r="BB132" s="37"/>
      <c r="BC132" s="37"/>
      <c r="BD132" s="37"/>
      <c r="BE132" s="42"/>
      <c r="BF132" s="42"/>
      <c r="BG132" s="42"/>
      <c r="BH132" s="42"/>
      <c r="BI132" s="37"/>
      <c r="BJ132" s="37"/>
      <c r="BK132" s="45"/>
      <c r="BL132" s="45"/>
      <c r="BM132" s="45"/>
      <c r="BN132" s="45"/>
      <c r="BO132" s="42"/>
      <c r="BP132" s="42"/>
      <c r="BQ132" s="42"/>
      <c r="BR132" s="45"/>
      <c r="BS132" s="37"/>
      <c r="BT132" s="45"/>
      <c r="BU132" s="47"/>
      <c r="BV132" s="51"/>
      <c r="BW132" s="520"/>
      <c r="BX132" s="529" t="str">
        <f t="shared" si="1"/>
        <v/>
      </c>
      <c r="BY132" s="510" t="str">
        <f>IF(F132="","",IF(OR(分岐管理シート!AF132&lt;13,分岐管理シート!AF132&gt;26),"error",""))</f>
        <v/>
      </c>
      <c r="BZ132" s="510" t="str">
        <f>IF(F132="","",IF(VLOOKUP(AE132,―!$AD$1:$AE$26,2,FALSE)&lt;=VLOOKUP(AF132,―!$AD$15:$AE$27,2,FALSE),"","error"))</f>
        <v/>
      </c>
      <c r="CA132" s="510"/>
      <c r="CB132" s="510"/>
      <c r="CC132" s="510"/>
      <c r="CD132" s="510"/>
      <c r="CE132" s="510"/>
      <c r="CF132" s="510"/>
      <c r="CG132" s="510" t="str">
        <f t="shared" si="2"/>
        <v/>
      </c>
      <c r="CH132" s="510" t="str">
        <f>分岐管理シート!AW132</f>
        <v/>
      </c>
      <c r="CI132" s="510" t="str">
        <f t="shared" si="3"/>
        <v/>
      </c>
      <c r="CJ132" s="52" t="str">
        <f t="shared" si="4"/>
        <v/>
      </c>
      <c r="CK132" s="11">
        <f t="shared" si="5"/>
        <v>0</v>
      </c>
    </row>
    <row r="133" spans="1:89" ht="23.4" x14ac:dyDescent="0.2">
      <c r="A133" s="16"/>
      <c r="B133" s="458"/>
      <c r="C133" s="446">
        <v>61</v>
      </c>
      <c r="D133" s="459"/>
      <c r="E133" s="460"/>
      <c r="F133" s="460"/>
      <c r="G133" s="449"/>
      <c r="H133" s="449"/>
      <c r="I133" s="452"/>
      <c r="J133" s="450"/>
      <c r="K133" s="449"/>
      <c r="L133" s="452"/>
      <c r="M133" s="452"/>
      <c r="N133" s="301">
        <v>0</v>
      </c>
      <c r="O133" s="302">
        <v>0</v>
      </c>
      <c r="P133" s="453"/>
      <c r="Q133" s="303"/>
      <c r="R133" s="303"/>
      <c r="S133" s="303"/>
      <c r="T133" s="303"/>
      <c r="U133" s="303"/>
      <c r="V133" s="454"/>
      <c r="W133" s="304"/>
      <c r="X133" s="304"/>
      <c r="Y133" s="304"/>
      <c r="Z133" s="454"/>
      <c r="AA133" s="452"/>
      <c r="AB133" s="449"/>
      <c r="AC133" s="449"/>
      <c r="AD133" s="449"/>
      <c r="AE133" s="544"/>
      <c r="AF133" s="583"/>
      <c r="AG133" s="554"/>
      <c r="AH133" s="455"/>
      <c r="AI133" s="563"/>
      <c r="AJ133" s="593"/>
      <c r="AK133" s="571"/>
      <c r="AL133" s="456"/>
      <c r="AM133" s="379"/>
      <c r="AN133" s="425"/>
      <c r="AO133" s="498"/>
      <c r="AP133" s="23"/>
      <c r="AQ133" s="27"/>
      <c r="AR133" s="31"/>
      <c r="AS133" s="31"/>
      <c r="AT133" s="35"/>
      <c r="AU133" s="37"/>
      <c r="AV133" s="14"/>
      <c r="AW133" s="14"/>
      <c r="AX133" s="14"/>
      <c r="AY133" s="13"/>
      <c r="AZ133" s="41"/>
      <c r="BA133" s="42"/>
      <c r="BB133" s="37"/>
      <c r="BC133" s="37"/>
      <c r="BD133" s="37"/>
      <c r="BE133" s="42"/>
      <c r="BF133" s="42"/>
      <c r="BG133" s="42"/>
      <c r="BH133" s="42"/>
      <c r="BI133" s="37"/>
      <c r="BJ133" s="37"/>
      <c r="BK133" s="45"/>
      <c r="BL133" s="45"/>
      <c r="BM133" s="45"/>
      <c r="BN133" s="45"/>
      <c r="BO133" s="42"/>
      <c r="BP133" s="42"/>
      <c r="BQ133" s="42"/>
      <c r="BR133" s="45"/>
      <c r="BS133" s="37"/>
      <c r="BT133" s="45"/>
      <c r="BU133" s="47"/>
      <c r="BV133" s="51"/>
      <c r="BW133" s="520"/>
      <c r="BX133" s="529" t="str">
        <f t="shared" si="1"/>
        <v/>
      </c>
      <c r="BY133" s="510" t="str">
        <f>IF(F133="","",IF(OR(分岐管理シート!AF133&lt;13,分岐管理シート!AF133&gt;26),"error",""))</f>
        <v/>
      </c>
      <c r="BZ133" s="510" t="str">
        <f>IF(F133="","",IF(VLOOKUP(AE133,―!$AD$1:$AE$26,2,FALSE)&lt;=VLOOKUP(AF133,―!$AD$15:$AE$27,2,FALSE),"","error"))</f>
        <v/>
      </c>
      <c r="CA133" s="510"/>
      <c r="CB133" s="510"/>
      <c r="CC133" s="510"/>
      <c r="CD133" s="510"/>
      <c r="CE133" s="510"/>
      <c r="CF133" s="510"/>
      <c r="CG133" s="510" t="str">
        <f t="shared" si="2"/>
        <v/>
      </c>
      <c r="CH133" s="510" t="str">
        <f>分岐管理シート!AW133</f>
        <v/>
      </c>
      <c r="CI133" s="510" t="str">
        <f t="shared" si="3"/>
        <v/>
      </c>
      <c r="CJ133" s="52" t="str">
        <f t="shared" si="4"/>
        <v/>
      </c>
      <c r="CK133" s="11">
        <f t="shared" si="5"/>
        <v>0</v>
      </c>
    </row>
    <row r="134" spans="1:89" ht="23.4" x14ac:dyDescent="0.2">
      <c r="A134" s="16"/>
      <c r="B134" s="458"/>
      <c r="C134" s="457">
        <v>62</v>
      </c>
      <c r="D134" s="459"/>
      <c r="E134" s="460"/>
      <c r="F134" s="460"/>
      <c r="G134" s="449"/>
      <c r="H134" s="449"/>
      <c r="I134" s="452"/>
      <c r="J134" s="450"/>
      <c r="K134" s="449"/>
      <c r="L134" s="452"/>
      <c r="M134" s="452"/>
      <c r="N134" s="301">
        <v>0</v>
      </c>
      <c r="O134" s="302">
        <v>0</v>
      </c>
      <c r="P134" s="453"/>
      <c r="Q134" s="303"/>
      <c r="R134" s="303"/>
      <c r="S134" s="303"/>
      <c r="T134" s="303"/>
      <c r="U134" s="303"/>
      <c r="V134" s="454"/>
      <c r="W134" s="304"/>
      <c r="X134" s="304"/>
      <c r="Y134" s="304"/>
      <c r="Z134" s="454"/>
      <c r="AA134" s="452"/>
      <c r="AB134" s="449"/>
      <c r="AC134" s="449"/>
      <c r="AD134" s="449"/>
      <c r="AE134" s="544"/>
      <c r="AF134" s="583"/>
      <c r="AG134" s="554"/>
      <c r="AH134" s="455"/>
      <c r="AI134" s="563"/>
      <c r="AJ134" s="593"/>
      <c r="AK134" s="571"/>
      <c r="AL134" s="456"/>
      <c r="AM134" s="379"/>
      <c r="AN134" s="425"/>
      <c r="AO134" s="498"/>
      <c r="AP134" s="23"/>
      <c r="AQ134" s="27"/>
      <c r="AR134" s="31"/>
      <c r="AS134" s="31"/>
      <c r="AT134" s="35"/>
      <c r="AU134" s="37"/>
      <c r="AV134" s="14"/>
      <c r="AW134" s="14"/>
      <c r="AX134" s="14"/>
      <c r="AY134" s="13"/>
      <c r="AZ134" s="41"/>
      <c r="BA134" s="42"/>
      <c r="BB134" s="37"/>
      <c r="BC134" s="37"/>
      <c r="BD134" s="37"/>
      <c r="BE134" s="42"/>
      <c r="BF134" s="42"/>
      <c r="BG134" s="42"/>
      <c r="BH134" s="42"/>
      <c r="BI134" s="37"/>
      <c r="BJ134" s="37"/>
      <c r="BK134" s="45"/>
      <c r="BL134" s="45"/>
      <c r="BM134" s="45"/>
      <c r="BN134" s="45"/>
      <c r="BO134" s="42"/>
      <c r="BP134" s="42"/>
      <c r="BQ134" s="42"/>
      <c r="BR134" s="45"/>
      <c r="BS134" s="37"/>
      <c r="BT134" s="45"/>
      <c r="BU134" s="47"/>
      <c r="BV134" s="51"/>
      <c r="BW134" s="520"/>
      <c r="BX134" s="529" t="str">
        <f t="shared" si="1"/>
        <v/>
      </c>
      <c r="BY134" s="510" t="str">
        <f>IF(F134="","",IF(OR(分岐管理シート!AF134&lt;13,分岐管理シート!AF134&gt;26),"error",""))</f>
        <v/>
      </c>
      <c r="BZ134" s="510" t="str">
        <f>IF(F134="","",IF(VLOOKUP(AE134,―!$AD$1:$AE$26,2,FALSE)&lt;=VLOOKUP(AF134,―!$AD$15:$AE$27,2,FALSE),"","error"))</f>
        <v/>
      </c>
      <c r="CA134" s="510"/>
      <c r="CB134" s="510"/>
      <c r="CC134" s="510"/>
      <c r="CD134" s="510"/>
      <c r="CE134" s="510"/>
      <c r="CF134" s="510"/>
      <c r="CG134" s="510" t="str">
        <f t="shared" si="2"/>
        <v/>
      </c>
      <c r="CH134" s="510" t="str">
        <f>分岐管理シート!AW134</f>
        <v/>
      </c>
      <c r="CI134" s="510" t="str">
        <f t="shared" si="3"/>
        <v/>
      </c>
      <c r="CJ134" s="52" t="str">
        <f t="shared" si="4"/>
        <v/>
      </c>
      <c r="CK134" s="11">
        <f t="shared" si="5"/>
        <v>0</v>
      </c>
    </row>
    <row r="135" spans="1:89" ht="23.4" x14ac:dyDescent="0.2">
      <c r="A135" s="16"/>
      <c r="B135" s="458"/>
      <c r="C135" s="457">
        <v>63</v>
      </c>
      <c r="D135" s="459"/>
      <c r="E135" s="460"/>
      <c r="F135" s="460"/>
      <c r="G135" s="449"/>
      <c r="H135" s="449"/>
      <c r="I135" s="452"/>
      <c r="J135" s="450"/>
      <c r="K135" s="449"/>
      <c r="L135" s="452"/>
      <c r="M135" s="452"/>
      <c r="N135" s="301">
        <v>0</v>
      </c>
      <c r="O135" s="302">
        <v>0</v>
      </c>
      <c r="P135" s="453"/>
      <c r="Q135" s="303"/>
      <c r="R135" s="303"/>
      <c r="S135" s="303"/>
      <c r="T135" s="303"/>
      <c r="U135" s="303"/>
      <c r="V135" s="454"/>
      <c r="W135" s="304"/>
      <c r="X135" s="304"/>
      <c r="Y135" s="304"/>
      <c r="Z135" s="454"/>
      <c r="AA135" s="452"/>
      <c r="AB135" s="449"/>
      <c r="AC135" s="449"/>
      <c r="AD135" s="449"/>
      <c r="AE135" s="544"/>
      <c r="AF135" s="583"/>
      <c r="AG135" s="554"/>
      <c r="AH135" s="455"/>
      <c r="AI135" s="563"/>
      <c r="AJ135" s="593"/>
      <c r="AK135" s="571"/>
      <c r="AL135" s="456"/>
      <c r="AM135" s="379"/>
      <c r="AN135" s="425"/>
      <c r="AO135" s="498"/>
      <c r="AP135" s="23"/>
      <c r="AQ135" s="27"/>
      <c r="AR135" s="31"/>
      <c r="AS135" s="31"/>
      <c r="AT135" s="35"/>
      <c r="AU135" s="37"/>
      <c r="AV135" s="14"/>
      <c r="AW135" s="14"/>
      <c r="AX135" s="14"/>
      <c r="AY135" s="13"/>
      <c r="AZ135" s="41"/>
      <c r="BA135" s="42"/>
      <c r="BB135" s="37"/>
      <c r="BC135" s="37"/>
      <c r="BD135" s="37"/>
      <c r="BE135" s="42"/>
      <c r="BF135" s="42"/>
      <c r="BG135" s="42"/>
      <c r="BH135" s="42"/>
      <c r="BI135" s="37"/>
      <c r="BJ135" s="37"/>
      <c r="BK135" s="45"/>
      <c r="BL135" s="45"/>
      <c r="BM135" s="45"/>
      <c r="BN135" s="45"/>
      <c r="BO135" s="42"/>
      <c r="BP135" s="42"/>
      <c r="BQ135" s="42"/>
      <c r="BR135" s="45"/>
      <c r="BS135" s="37"/>
      <c r="BT135" s="45"/>
      <c r="BU135" s="47"/>
      <c r="BV135" s="51"/>
      <c r="BW135" s="520"/>
      <c r="BX135" s="529" t="str">
        <f t="shared" si="1"/>
        <v/>
      </c>
      <c r="BY135" s="510" t="str">
        <f>IF(F135="","",IF(OR(分岐管理シート!AF135&lt;13,分岐管理シート!AF135&gt;26),"error",""))</f>
        <v/>
      </c>
      <c r="BZ135" s="510" t="str">
        <f>IF(F135="","",IF(VLOOKUP(AE135,―!$AD$1:$AE$26,2,FALSE)&lt;=VLOOKUP(AF135,―!$AD$15:$AE$27,2,FALSE),"","error"))</f>
        <v/>
      </c>
      <c r="CA135" s="510"/>
      <c r="CB135" s="510"/>
      <c r="CC135" s="510"/>
      <c r="CD135" s="510"/>
      <c r="CE135" s="510"/>
      <c r="CF135" s="510"/>
      <c r="CG135" s="510" t="str">
        <f t="shared" si="2"/>
        <v/>
      </c>
      <c r="CH135" s="510" t="str">
        <f>分岐管理シート!AW135</f>
        <v/>
      </c>
      <c r="CI135" s="510" t="str">
        <f t="shared" si="3"/>
        <v/>
      </c>
      <c r="CJ135" s="52" t="str">
        <f t="shared" si="4"/>
        <v/>
      </c>
      <c r="CK135" s="11">
        <f t="shared" si="5"/>
        <v>0</v>
      </c>
    </row>
    <row r="136" spans="1:89" ht="23.4" x14ac:dyDescent="0.2">
      <c r="A136" s="16"/>
      <c r="B136" s="458"/>
      <c r="C136" s="446">
        <v>64</v>
      </c>
      <c r="D136" s="459"/>
      <c r="E136" s="460"/>
      <c r="F136" s="460"/>
      <c r="G136" s="449"/>
      <c r="H136" s="449"/>
      <c r="I136" s="452"/>
      <c r="J136" s="450"/>
      <c r="K136" s="449"/>
      <c r="L136" s="452"/>
      <c r="M136" s="452"/>
      <c r="N136" s="301">
        <v>0</v>
      </c>
      <c r="O136" s="302">
        <v>0</v>
      </c>
      <c r="P136" s="453"/>
      <c r="Q136" s="303"/>
      <c r="R136" s="303"/>
      <c r="S136" s="303"/>
      <c r="T136" s="303"/>
      <c r="U136" s="303"/>
      <c r="V136" s="454"/>
      <c r="W136" s="304"/>
      <c r="X136" s="304"/>
      <c r="Y136" s="304"/>
      <c r="Z136" s="454"/>
      <c r="AA136" s="452"/>
      <c r="AB136" s="449"/>
      <c r="AC136" s="449"/>
      <c r="AD136" s="449"/>
      <c r="AE136" s="544"/>
      <c r="AF136" s="583"/>
      <c r="AG136" s="554"/>
      <c r="AH136" s="455"/>
      <c r="AI136" s="563"/>
      <c r="AJ136" s="593"/>
      <c r="AK136" s="571"/>
      <c r="AL136" s="456"/>
      <c r="AM136" s="379"/>
      <c r="AN136" s="425"/>
      <c r="AO136" s="498"/>
      <c r="AP136" s="23"/>
      <c r="AQ136" s="27"/>
      <c r="AR136" s="31"/>
      <c r="AS136" s="31"/>
      <c r="AT136" s="35"/>
      <c r="AU136" s="37"/>
      <c r="AV136" s="14"/>
      <c r="AW136" s="14"/>
      <c r="AX136" s="14"/>
      <c r="AY136" s="13"/>
      <c r="AZ136" s="41"/>
      <c r="BA136" s="42"/>
      <c r="BB136" s="37"/>
      <c r="BC136" s="37"/>
      <c r="BD136" s="37"/>
      <c r="BE136" s="42"/>
      <c r="BF136" s="42"/>
      <c r="BG136" s="42"/>
      <c r="BH136" s="42"/>
      <c r="BI136" s="37"/>
      <c r="BJ136" s="37"/>
      <c r="BK136" s="45"/>
      <c r="BL136" s="45"/>
      <c r="BM136" s="45"/>
      <c r="BN136" s="45"/>
      <c r="BO136" s="42"/>
      <c r="BP136" s="42"/>
      <c r="BQ136" s="42"/>
      <c r="BR136" s="45"/>
      <c r="BS136" s="37"/>
      <c r="BT136" s="45"/>
      <c r="BU136" s="47"/>
      <c r="BV136" s="51"/>
      <c r="BW136" s="520"/>
      <c r="BX136" s="529" t="str">
        <f t="shared" si="1"/>
        <v/>
      </c>
      <c r="BY136" s="510" t="str">
        <f>IF(F136="","",IF(OR(分岐管理シート!AF136&lt;13,分岐管理シート!AF136&gt;26),"error",""))</f>
        <v/>
      </c>
      <c r="BZ136" s="510" t="str">
        <f>IF(F136="","",IF(VLOOKUP(AE136,―!$AD$1:$AE$26,2,FALSE)&lt;=VLOOKUP(AF136,―!$AD$15:$AE$27,2,FALSE),"","error"))</f>
        <v/>
      </c>
      <c r="CA136" s="510"/>
      <c r="CB136" s="510"/>
      <c r="CC136" s="510"/>
      <c r="CD136" s="510"/>
      <c r="CE136" s="510"/>
      <c r="CF136" s="510"/>
      <c r="CG136" s="510" t="str">
        <f t="shared" si="2"/>
        <v/>
      </c>
      <c r="CH136" s="510" t="str">
        <f>分岐管理シート!AW136</f>
        <v/>
      </c>
      <c r="CI136" s="510" t="str">
        <f t="shared" si="3"/>
        <v/>
      </c>
      <c r="CJ136" s="52" t="str">
        <f t="shared" si="4"/>
        <v/>
      </c>
      <c r="CK136" s="11">
        <f t="shared" si="5"/>
        <v>0</v>
      </c>
    </row>
    <row r="137" spans="1:89" ht="23.4" x14ac:dyDescent="0.2">
      <c r="A137" s="16"/>
      <c r="B137" s="458"/>
      <c r="C137" s="457">
        <v>65</v>
      </c>
      <c r="D137" s="459"/>
      <c r="E137" s="460"/>
      <c r="F137" s="460"/>
      <c r="G137" s="449"/>
      <c r="H137" s="449"/>
      <c r="I137" s="452"/>
      <c r="J137" s="450"/>
      <c r="K137" s="449"/>
      <c r="L137" s="452"/>
      <c r="M137" s="452"/>
      <c r="N137" s="301">
        <v>0</v>
      </c>
      <c r="O137" s="302">
        <v>0</v>
      </c>
      <c r="P137" s="453"/>
      <c r="Q137" s="303"/>
      <c r="R137" s="303"/>
      <c r="S137" s="303"/>
      <c r="T137" s="303"/>
      <c r="U137" s="303"/>
      <c r="V137" s="454"/>
      <c r="W137" s="304"/>
      <c r="X137" s="304"/>
      <c r="Y137" s="304"/>
      <c r="Z137" s="454"/>
      <c r="AA137" s="452"/>
      <c r="AB137" s="449"/>
      <c r="AC137" s="449"/>
      <c r="AD137" s="449"/>
      <c r="AE137" s="544"/>
      <c r="AF137" s="583"/>
      <c r="AG137" s="554"/>
      <c r="AH137" s="455"/>
      <c r="AI137" s="563"/>
      <c r="AJ137" s="593"/>
      <c r="AK137" s="571"/>
      <c r="AL137" s="456"/>
      <c r="AM137" s="379"/>
      <c r="AN137" s="425"/>
      <c r="AO137" s="498"/>
      <c r="AP137" s="23"/>
      <c r="AQ137" s="27"/>
      <c r="AR137" s="31"/>
      <c r="AS137" s="31"/>
      <c r="AT137" s="35"/>
      <c r="AU137" s="37"/>
      <c r="AV137" s="14"/>
      <c r="AW137" s="14"/>
      <c r="AX137" s="14"/>
      <c r="AY137" s="13"/>
      <c r="AZ137" s="41"/>
      <c r="BA137" s="42"/>
      <c r="BB137" s="37"/>
      <c r="BC137" s="37"/>
      <c r="BD137" s="37"/>
      <c r="BE137" s="42"/>
      <c r="BF137" s="42"/>
      <c r="BG137" s="42"/>
      <c r="BH137" s="42"/>
      <c r="BI137" s="37"/>
      <c r="BJ137" s="37"/>
      <c r="BK137" s="45"/>
      <c r="BL137" s="45"/>
      <c r="BM137" s="45"/>
      <c r="BN137" s="45"/>
      <c r="BO137" s="42"/>
      <c r="BP137" s="42"/>
      <c r="BQ137" s="42"/>
      <c r="BR137" s="45"/>
      <c r="BS137" s="37"/>
      <c r="BT137" s="45"/>
      <c r="BU137" s="47"/>
      <c r="BV137" s="51"/>
      <c r="BW137" s="520"/>
      <c r="BX137" s="529" t="str">
        <f t="shared" si="1"/>
        <v/>
      </c>
      <c r="BY137" s="510" t="str">
        <f>IF(F137="","",IF(OR(分岐管理シート!AF137&lt;13,分岐管理シート!AF137&gt;26),"error",""))</f>
        <v/>
      </c>
      <c r="BZ137" s="510" t="str">
        <f>IF(F137="","",IF(VLOOKUP(AE137,―!$AD$1:$AE$26,2,FALSE)&lt;=VLOOKUP(AF137,―!$AD$15:$AE$27,2,FALSE),"","error"))</f>
        <v/>
      </c>
      <c r="CA137" s="510"/>
      <c r="CB137" s="510"/>
      <c r="CC137" s="510"/>
      <c r="CD137" s="510"/>
      <c r="CE137" s="510"/>
      <c r="CF137" s="510"/>
      <c r="CG137" s="510" t="str">
        <f t="shared" si="2"/>
        <v/>
      </c>
      <c r="CH137" s="510" t="str">
        <f>分岐管理シート!AW137</f>
        <v/>
      </c>
      <c r="CI137" s="510" t="str">
        <f t="shared" si="3"/>
        <v/>
      </c>
      <c r="CJ137" s="52" t="str">
        <f t="shared" si="4"/>
        <v/>
      </c>
      <c r="CK137" s="11">
        <f t="shared" si="5"/>
        <v>0</v>
      </c>
    </row>
    <row r="138" spans="1:89" ht="23.4" x14ac:dyDescent="0.2">
      <c r="A138" s="16"/>
      <c r="B138" s="458"/>
      <c r="C138" s="457">
        <v>66</v>
      </c>
      <c r="D138" s="459"/>
      <c r="E138" s="460"/>
      <c r="F138" s="460"/>
      <c r="G138" s="449"/>
      <c r="H138" s="449"/>
      <c r="I138" s="452"/>
      <c r="J138" s="450"/>
      <c r="K138" s="449"/>
      <c r="L138" s="452"/>
      <c r="M138" s="452"/>
      <c r="N138" s="301">
        <v>0</v>
      </c>
      <c r="O138" s="302">
        <v>0</v>
      </c>
      <c r="P138" s="453"/>
      <c r="Q138" s="303"/>
      <c r="R138" s="303"/>
      <c r="S138" s="303"/>
      <c r="T138" s="303"/>
      <c r="U138" s="303"/>
      <c r="V138" s="454"/>
      <c r="W138" s="304"/>
      <c r="X138" s="304"/>
      <c r="Y138" s="304"/>
      <c r="Z138" s="454"/>
      <c r="AA138" s="452"/>
      <c r="AB138" s="449"/>
      <c r="AC138" s="449"/>
      <c r="AD138" s="449"/>
      <c r="AE138" s="544"/>
      <c r="AF138" s="583"/>
      <c r="AG138" s="554"/>
      <c r="AH138" s="455"/>
      <c r="AI138" s="563"/>
      <c r="AJ138" s="593"/>
      <c r="AK138" s="571"/>
      <c r="AL138" s="456"/>
      <c r="AM138" s="379"/>
      <c r="AN138" s="425"/>
      <c r="AO138" s="498"/>
      <c r="AP138" s="23"/>
      <c r="AQ138" s="27"/>
      <c r="AR138" s="31"/>
      <c r="AS138" s="31"/>
      <c r="AT138" s="35"/>
      <c r="AU138" s="37"/>
      <c r="AV138" s="14"/>
      <c r="AW138" s="14"/>
      <c r="AX138" s="14"/>
      <c r="AY138" s="13"/>
      <c r="AZ138" s="41"/>
      <c r="BA138" s="42"/>
      <c r="BB138" s="37"/>
      <c r="BC138" s="37"/>
      <c r="BD138" s="37"/>
      <c r="BE138" s="42"/>
      <c r="BF138" s="42"/>
      <c r="BG138" s="42"/>
      <c r="BH138" s="42"/>
      <c r="BI138" s="37"/>
      <c r="BJ138" s="37"/>
      <c r="BK138" s="45"/>
      <c r="BL138" s="45"/>
      <c r="BM138" s="45"/>
      <c r="BN138" s="45"/>
      <c r="BO138" s="42"/>
      <c r="BP138" s="42"/>
      <c r="BQ138" s="42"/>
      <c r="BR138" s="45"/>
      <c r="BS138" s="37"/>
      <c r="BT138" s="45"/>
      <c r="BU138" s="47"/>
      <c r="BV138" s="51"/>
      <c r="BW138" s="520"/>
      <c r="BX138" s="529" t="str">
        <f t="shared" ref="BX138:BX201" si="6">IF(F138="","",IF(AF138&gt;0,"","error"))</f>
        <v/>
      </c>
      <c r="BY138" s="510" t="str">
        <f>IF(F138="","",IF(OR(分岐管理シート!AF138&lt;13,分岐管理シート!AF138&gt;26),"error",""))</f>
        <v/>
      </c>
      <c r="BZ138" s="510" t="str">
        <f>IF(F138="","",IF(VLOOKUP(AE138,―!$AD$1:$AE$26,2,FALSE)&lt;=VLOOKUP(AF138,―!$AD$15:$AE$27,2,FALSE),"","error"))</f>
        <v/>
      </c>
      <c r="CA138" s="510"/>
      <c r="CB138" s="510"/>
      <c r="CC138" s="510"/>
      <c r="CD138" s="510"/>
      <c r="CE138" s="510"/>
      <c r="CF138" s="510"/>
      <c r="CG138" s="510" t="str">
        <f t="shared" ref="CG138:CG201" si="7">IF(AND(AD138&lt;&gt;"○",AF138="R7.4以降"),IF(AJ138="","error",""),"")</f>
        <v/>
      </c>
      <c r="CH138" s="510" t="str">
        <f>分岐管理シート!AW138</f>
        <v/>
      </c>
      <c r="CI138" s="510" t="str">
        <f t="shared" ref="CI138:CI201" si="8">IF(AND(H138="",OR(AJ138&lt;&gt;"",AK138&lt;&gt;"")),"error","")</f>
        <v/>
      </c>
      <c r="CJ138" s="52" t="str">
        <f t="shared" ref="CJ138:CJ201" si="9">IF(AJ138&lt;&gt;"",IF(AND(AD138&lt;&gt;"○",AF138="R7.4以降"),"","error"),"")</f>
        <v/>
      </c>
      <c r="CK138" s="11">
        <f t="shared" ref="CK138:CK201" si="10">IF(COUNTIF(BX138:CJ138,"error")&gt;0,1,0)</f>
        <v>0</v>
      </c>
    </row>
    <row r="139" spans="1:89" ht="23.4" x14ac:dyDescent="0.2">
      <c r="A139" s="16"/>
      <c r="B139" s="458"/>
      <c r="C139" s="446">
        <v>67</v>
      </c>
      <c r="D139" s="459"/>
      <c r="E139" s="460"/>
      <c r="F139" s="460"/>
      <c r="G139" s="449"/>
      <c r="H139" s="449"/>
      <c r="I139" s="452"/>
      <c r="J139" s="450"/>
      <c r="K139" s="449"/>
      <c r="L139" s="452"/>
      <c r="M139" s="452"/>
      <c r="N139" s="301">
        <v>0</v>
      </c>
      <c r="O139" s="302">
        <v>0</v>
      </c>
      <c r="P139" s="453"/>
      <c r="Q139" s="303"/>
      <c r="R139" s="303"/>
      <c r="S139" s="303"/>
      <c r="T139" s="303"/>
      <c r="U139" s="303"/>
      <c r="V139" s="454"/>
      <c r="W139" s="304"/>
      <c r="X139" s="304"/>
      <c r="Y139" s="304"/>
      <c r="Z139" s="454"/>
      <c r="AA139" s="452"/>
      <c r="AB139" s="449"/>
      <c r="AC139" s="449"/>
      <c r="AD139" s="449"/>
      <c r="AE139" s="544"/>
      <c r="AF139" s="583"/>
      <c r="AG139" s="554"/>
      <c r="AH139" s="455"/>
      <c r="AI139" s="563"/>
      <c r="AJ139" s="593"/>
      <c r="AK139" s="571"/>
      <c r="AL139" s="456"/>
      <c r="AM139" s="379"/>
      <c r="AN139" s="425"/>
      <c r="AO139" s="498"/>
      <c r="AP139" s="23"/>
      <c r="AQ139" s="27"/>
      <c r="AR139" s="31"/>
      <c r="AS139" s="31"/>
      <c r="AT139" s="35"/>
      <c r="AU139" s="37"/>
      <c r="AV139" s="14"/>
      <c r="AW139" s="14"/>
      <c r="AX139" s="14"/>
      <c r="AY139" s="13"/>
      <c r="AZ139" s="41"/>
      <c r="BA139" s="42"/>
      <c r="BB139" s="37"/>
      <c r="BC139" s="37"/>
      <c r="BD139" s="37"/>
      <c r="BE139" s="42"/>
      <c r="BF139" s="42"/>
      <c r="BG139" s="42"/>
      <c r="BH139" s="42"/>
      <c r="BI139" s="37"/>
      <c r="BJ139" s="37"/>
      <c r="BK139" s="45"/>
      <c r="BL139" s="45"/>
      <c r="BM139" s="45"/>
      <c r="BN139" s="45"/>
      <c r="BO139" s="42"/>
      <c r="BP139" s="42"/>
      <c r="BQ139" s="42"/>
      <c r="BR139" s="45"/>
      <c r="BS139" s="37"/>
      <c r="BT139" s="45"/>
      <c r="BU139" s="47"/>
      <c r="BV139" s="51"/>
      <c r="BW139" s="520"/>
      <c r="BX139" s="529" t="str">
        <f t="shared" si="6"/>
        <v/>
      </c>
      <c r="BY139" s="510" t="str">
        <f>IF(F139="","",IF(OR(分岐管理シート!AF139&lt;13,分岐管理シート!AF139&gt;26),"error",""))</f>
        <v/>
      </c>
      <c r="BZ139" s="510" t="str">
        <f>IF(F139="","",IF(VLOOKUP(AE139,―!$AD$1:$AE$26,2,FALSE)&lt;=VLOOKUP(AF139,―!$AD$15:$AE$27,2,FALSE),"","error"))</f>
        <v/>
      </c>
      <c r="CA139" s="510"/>
      <c r="CB139" s="510"/>
      <c r="CC139" s="510"/>
      <c r="CD139" s="510"/>
      <c r="CE139" s="510"/>
      <c r="CF139" s="510"/>
      <c r="CG139" s="510" t="str">
        <f t="shared" si="7"/>
        <v/>
      </c>
      <c r="CH139" s="510" t="str">
        <f>分岐管理シート!AW139</f>
        <v/>
      </c>
      <c r="CI139" s="510" t="str">
        <f t="shared" si="8"/>
        <v/>
      </c>
      <c r="CJ139" s="52" t="str">
        <f t="shared" si="9"/>
        <v/>
      </c>
      <c r="CK139" s="11">
        <f t="shared" si="10"/>
        <v>0</v>
      </c>
    </row>
    <row r="140" spans="1:89" ht="23.4" x14ac:dyDescent="0.2">
      <c r="A140" s="16"/>
      <c r="B140" s="458"/>
      <c r="C140" s="457">
        <v>68</v>
      </c>
      <c r="D140" s="459"/>
      <c r="E140" s="460"/>
      <c r="F140" s="460"/>
      <c r="G140" s="449"/>
      <c r="H140" s="449"/>
      <c r="I140" s="452"/>
      <c r="J140" s="450"/>
      <c r="K140" s="449"/>
      <c r="L140" s="452"/>
      <c r="M140" s="452"/>
      <c r="N140" s="301">
        <v>0</v>
      </c>
      <c r="O140" s="302">
        <v>0</v>
      </c>
      <c r="P140" s="453"/>
      <c r="Q140" s="303"/>
      <c r="R140" s="303"/>
      <c r="S140" s="303"/>
      <c r="T140" s="303"/>
      <c r="U140" s="303"/>
      <c r="V140" s="454"/>
      <c r="W140" s="304"/>
      <c r="X140" s="304"/>
      <c r="Y140" s="304"/>
      <c r="Z140" s="454"/>
      <c r="AA140" s="452"/>
      <c r="AB140" s="449"/>
      <c r="AC140" s="449"/>
      <c r="AD140" s="449"/>
      <c r="AE140" s="544"/>
      <c r="AF140" s="583"/>
      <c r="AG140" s="554"/>
      <c r="AH140" s="455"/>
      <c r="AI140" s="563"/>
      <c r="AJ140" s="593"/>
      <c r="AK140" s="571"/>
      <c r="AL140" s="456"/>
      <c r="AM140" s="379"/>
      <c r="AN140" s="425"/>
      <c r="AO140" s="498"/>
      <c r="AP140" s="23"/>
      <c r="AQ140" s="27"/>
      <c r="AR140" s="31"/>
      <c r="AS140" s="31"/>
      <c r="AT140" s="35"/>
      <c r="AU140" s="37"/>
      <c r="AV140" s="14"/>
      <c r="AW140" s="14"/>
      <c r="AX140" s="14"/>
      <c r="AY140" s="13"/>
      <c r="AZ140" s="41"/>
      <c r="BA140" s="42"/>
      <c r="BB140" s="37"/>
      <c r="BC140" s="37"/>
      <c r="BD140" s="37"/>
      <c r="BE140" s="42"/>
      <c r="BF140" s="42"/>
      <c r="BG140" s="42"/>
      <c r="BH140" s="42"/>
      <c r="BI140" s="37"/>
      <c r="BJ140" s="37"/>
      <c r="BK140" s="45"/>
      <c r="BL140" s="45"/>
      <c r="BM140" s="45"/>
      <c r="BN140" s="45"/>
      <c r="BO140" s="42"/>
      <c r="BP140" s="42"/>
      <c r="BQ140" s="42"/>
      <c r="BR140" s="45"/>
      <c r="BS140" s="37"/>
      <c r="BT140" s="45"/>
      <c r="BU140" s="47"/>
      <c r="BV140" s="51"/>
      <c r="BW140" s="520"/>
      <c r="BX140" s="529" t="str">
        <f t="shared" si="6"/>
        <v/>
      </c>
      <c r="BY140" s="510" t="str">
        <f>IF(F140="","",IF(OR(分岐管理シート!AF140&lt;13,分岐管理シート!AF140&gt;26),"error",""))</f>
        <v/>
      </c>
      <c r="BZ140" s="510" t="str">
        <f>IF(F140="","",IF(VLOOKUP(AE140,―!$AD$1:$AE$26,2,FALSE)&lt;=VLOOKUP(AF140,―!$AD$15:$AE$27,2,FALSE),"","error"))</f>
        <v/>
      </c>
      <c r="CA140" s="510"/>
      <c r="CB140" s="510"/>
      <c r="CC140" s="510"/>
      <c r="CD140" s="510"/>
      <c r="CE140" s="510"/>
      <c r="CF140" s="510"/>
      <c r="CG140" s="510" t="str">
        <f t="shared" si="7"/>
        <v/>
      </c>
      <c r="CH140" s="510" t="str">
        <f>分岐管理シート!AW140</f>
        <v/>
      </c>
      <c r="CI140" s="510" t="str">
        <f t="shared" si="8"/>
        <v/>
      </c>
      <c r="CJ140" s="52" t="str">
        <f t="shared" si="9"/>
        <v/>
      </c>
      <c r="CK140" s="11">
        <f t="shared" si="10"/>
        <v>0</v>
      </c>
    </row>
    <row r="141" spans="1:89" ht="23.4" x14ac:dyDescent="0.2">
      <c r="A141" s="16"/>
      <c r="B141" s="458"/>
      <c r="C141" s="457">
        <v>69</v>
      </c>
      <c r="D141" s="459"/>
      <c r="E141" s="460"/>
      <c r="F141" s="460"/>
      <c r="G141" s="449"/>
      <c r="H141" s="449"/>
      <c r="I141" s="452"/>
      <c r="J141" s="450"/>
      <c r="K141" s="449"/>
      <c r="L141" s="452"/>
      <c r="M141" s="452"/>
      <c r="N141" s="301">
        <v>0</v>
      </c>
      <c r="O141" s="302">
        <v>0</v>
      </c>
      <c r="P141" s="453"/>
      <c r="Q141" s="303"/>
      <c r="R141" s="303"/>
      <c r="S141" s="303"/>
      <c r="T141" s="303"/>
      <c r="U141" s="303"/>
      <c r="V141" s="454"/>
      <c r="W141" s="304"/>
      <c r="X141" s="304"/>
      <c r="Y141" s="304"/>
      <c r="Z141" s="454"/>
      <c r="AA141" s="452"/>
      <c r="AB141" s="449"/>
      <c r="AC141" s="449"/>
      <c r="AD141" s="449"/>
      <c r="AE141" s="544"/>
      <c r="AF141" s="583"/>
      <c r="AG141" s="554"/>
      <c r="AH141" s="455"/>
      <c r="AI141" s="563"/>
      <c r="AJ141" s="593"/>
      <c r="AK141" s="571"/>
      <c r="AL141" s="456"/>
      <c r="AM141" s="379"/>
      <c r="AN141" s="425"/>
      <c r="AO141" s="498"/>
      <c r="AP141" s="23"/>
      <c r="AQ141" s="27"/>
      <c r="AR141" s="31"/>
      <c r="AS141" s="31"/>
      <c r="AT141" s="35"/>
      <c r="AU141" s="37"/>
      <c r="AV141" s="14"/>
      <c r="AW141" s="14"/>
      <c r="AX141" s="14"/>
      <c r="AY141" s="13"/>
      <c r="AZ141" s="41"/>
      <c r="BA141" s="42"/>
      <c r="BB141" s="37"/>
      <c r="BC141" s="37"/>
      <c r="BD141" s="37"/>
      <c r="BE141" s="42"/>
      <c r="BF141" s="42"/>
      <c r="BG141" s="42"/>
      <c r="BH141" s="42"/>
      <c r="BI141" s="37"/>
      <c r="BJ141" s="37"/>
      <c r="BK141" s="45"/>
      <c r="BL141" s="45"/>
      <c r="BM141" s="45"/>
      <c r="BN141" s="45"/>
      <c r="BO141" s="42"/>
      <c r="BP141" s="42"/>
      <c r="BQ141" s="42"/>
      <c r="BR141" s="45"/>
      <c r="BS141" s="37"/>
      <c r="BT141" s="45"/>
      <c r="BU141" s="47"/>
      <c r="BV141" s="51"/>
      <c r="BW141" s="520"/>
      <c r="BX141" s="529" t="str">
        <f t="shared" si="6"/>
        <v/>
      </c>
      <c r="BY141" s="510" t="str">
        <f>IF(F141="","",IF(OR(分岐管理シート!AF141&lt;13,分岐管理シート!AF141&gt;26),"error",""))</f>
        <v/>
      </c>
      <c r="BZ141" s="510" t="str">
        <f>IF(F141="","",IF(VLOOKUP(AE141,―!$AD$1:$AE$26,2,FALSE)&lt;=VLOOKUP(AF141,―!$AD$15:$AE$27,2,FALSE),"","error"))</f>
        <v/>
      </c>
      <c r="CA141" s="510"/>
      <c r="CB141" s="510"/>
      <c r="CC141" s="510"/>
      <c r="CD141" s="510"/>
      <c r="CE141" s="510"/>
      <c r="CF141" s="510"/>
      <c r="CG141" s="510" t="str">
        <f t="shared" si="7"/>
        <v/>
      </c>
      <c r="CH141" s="510" t="str">
        <f>分岐管理シート!AW141</f>
        <v/>
      </c>
      <c r="CI141" s="510" t="str">
        <f t="shared" si="8"/>
        <v/>
      </c>
      <c r="CJ141" s="52" t="str">
        <f t="shared" si="9"/>
        <v/>
      </c>
      <c r="CK141" s="11">
        <f t="shared" si="10"/>
        <v>0</v>
      </c>
    </row>
    <row r="142" spans="1:89" ht="23.4" x14ac:dyDescent="0.2">
      <c r="A142" s="16"/>
      <c r="B142" s="458"/>
      <c r="C142" s="446">
        <v>70</v>
      </c>
      <c r="D142" s="459"/>
      <c r="E142" s="460"/>
      <c r="F142" s="460"/>
      <c r="G142" s="449"/>
      <c r="H142" s="449"/>
      <c r="I142" s="452"/>
      <c r="J142" s="450"/>
      <c r="K142" s="449"/>
      <c r="L142" s="452"/>
      <c r="M142" s="452"/>
      <c r="N142" s="301">
        <v>0</v>
      </c>
      <c r="O142" s="302">
        <v>0</v>
      </c>
      <c r="P142" s="453"/>
      <c r="Q142" s="303"/>
      <c r="R142" s="303"/>
      <c r="S142" s="303"/>
      <c r="T142" s="303"/>
      <c r="U142" s="303"/>
      <c r="V142" s="454"/>
      <c r="W142" s="304"/>
      <c r="X142" s="304"/>
      <c r="Y142" s="304"/>
      <c r="Z142" s="454"/>
      <c r="AA142" s="452"/>
      <c r="AB142" s="449"/>
      <c r="AC142" s="449"/>
      <c r="AD142" s="449"/>
      <c r="AE142" s="544"/>
      <c r="AF142" s="583"/>
      <c r="AG142" s="554"/>
      <c r="AH142" s="455"/>
      <c r="AI142" s="563"/>
      <c r="AJ142" s="593"/>
      <c r="AK142" s="571"/>
      <c r="AL142" s="456"/>
      <c r="AM142" s="379"/>
      <c r="AN142" s="425"/>
      <c r="AO142" s="498"/>
      <c r="AP142" s="23"/>
      <c r="AQ142" s="27"/>
      <c r="AR142" s="31"/>
      <c r="AS142" s="31"/>
      <c r="AT142" s="35"/>
      <c r="AU142" s="37"/>
      <c r="AV142" s="14"/>
      <c r="AW142" s="14"/>
      <c r="AX142" s="14"/>
      <c r="AY142" s="13"/>
      <c r="AZ142" s="41"/>
      <c r="BA142" s="42"/>
      <c r="BB142" s="37"/>
      <c r="BC142" s="37"/>
      <c r="BD142" s="37"/>
      <c r="BE142" s="42"/>
      <c r="BF142" s="42"/>
      <c r="BG142" s="42"/>
      <c r="BH142" s="42"/>
      <c r="BI142" s="37"/>
      <c r="BJ142" s="37"/>
      <c r="BK142" s="45"/>
      <c r="BL142" s="45"/>
      <c r="BM142" s="45"/>
      <c r="BN142" s="45"/>
      <c r="BO142" s="42"/>
      <c r="BP142" s="42"/>
      <c r="BQ142" s="42"/>
      <c r="BR142" s="45"/>
      <c r="BS142" s="37"/>
      <c r="BT142" s="45"/>
      <c r="BU142" s="47"/>
      <c r="BV142" s="51"/>
      <c r="BW142" s="520"/>
      <c r="BX142" s="529" t="str">
        <f t="shared" si="6"/>
        <v/>
      </c>
      <c r="BY142" s="510" t="str">
        <f>IF(F142="","",IF(OR(分岐管理シート!AF142&lt;13,分岐管理シート!AF142&gt;26),"error",""))</f>
        <v/>
      </c>
      <c r="BZ142" s="510" t="str">
        <f>IF(F142="","",IF(VLOOKUP(AE142,―!$AD$1:$AE$26,2,FALSE)&lt;=VLOOKUP(AF142,―!$AD$15:$AE$27,2,FALSE),"","error"))</f>
        <v/>
      </c>
      <c r="CA142" s="510"/>
      <c r="CB142" s="510"/>
      <c r="CC142" s="510"/>
      <c r="CD142" s="510"/>
      <c r="CE142" s="510"/>
      <c r="CF142" s="510"/>
      <c r="CG142" s="510" t="str">
        <f t="shared" si="7"/>
        <v/>
      </c>
      <c r="CH142" s="510" t="str">
        <f>分岐管理シート!AW142</f>
        <v/>
      </c>
      <c r="CI142" s="510" t="str">
        <f t="shared" si="8"/>
        <v/>
      </c>
      <c r="CJ142" s="52" t="str">
        <f t="shared" si="9"/>
        <v/>
      </c>
      <c r="CK142" s="11">
        <f t="shared" si="10"/>
        <v>0</v>
      </c>
    </row>
    <row r="143" spans="1:89" ht="23.4" x14ac:dyDescent="0.2">
      <c r="A143" s="16"/>
      <c r="B143" s="458"/>
      <c r="C143" s="457">
        <v>71</v>
      </c>
      <c r="D143" s="459"/>
      <c r="E143" s="460"/>
      <c r="F143" s="460"/>
      <c r="G143" s="449"/>
      <c r="H143" s="449"/>
      <c r="I143" s="452"/>
      <c r="J143" s="450"/>
      <c r="K143" s="449"/>
      <c r="L143" s="452"/>
      <c r="M143" s="452"/>
      <c r="N143" s="301">
        <v>0</v>
      </c>
      <c r="O143" s="302">
        <v>0</v>
      </c>
      <c r="P143" s="453"/>
      <c r="Q143" s="303"/>
      <c r="R143" s="303"/>
      <c r="S143" s="303"/>
      <c r="T143" s="303"/>
      <c r="U143" s="303"/>
      <c r="V143" s="454"/>
      <c r="W143" s="304"/>
      <c r="X143" s="304"/>
      <c r="Y143" s="304"/>
      <c r="Z143" s="454"/>
      <c r="AA143" s="452"/>
      <c r="AB143" s="449"/>
      <c r="AC143" s="449"/>
      <c r="AD143" s="449"/>
      <c r="AE143" s="544"/>
      <c r="AF143" s="583"/>
      <c r="AG143" s="554"/>
      <c r="AH143" s="455"/>
      <c r="AI143" s="563"/>
      <c r="AJ143" s="593"/>
      <c r="AK143" s="571"/>
      <c r="AL143" s="456"/>
      <c r="AM143" s="379"/>
      <c r="AN143" s="425"/>
      <c r="AO143" s="498"/>
      <c r="AP143" s="23"/>
      <c r="AQ143" s="27"/>
      <c r="AR143" s="31"/>
      <c r="AS143" s="31"/>
      <c r="AT143" s="35"/>
      <c r="AU143" s="37"/>
      <c r="AV143" s="14"/>
      <c r="AW143" s="14"/>
      <c r="AX143" s="14"/>
      <c r="AY143" s="13"/>
      <c r="AZ143" s="41"/>
      <c r="BA143" s="42"/>
      <c r="BB143" s="37"/>
      <c r="BC143" s="37"/>
      <c r="BD143" s="37"/>
      <c r="BE143" s="42"/>
      <c r="BF143" s="42"/>
      <c r="BG143" s="42"/>
      <c r="BH143" s="42"/>
      <c r="BI143" s="37"/>
      <c r="BJ143" s="37"/>
      <c r="BK143" s="45"/>
      <c r="BL143" s="45"/>
      <c r="BM143" s="45"/>
      <c r="BN143" s="45"/>
      <c r="BO143" s="42"/>
      <c r="BP143" s="42"/>
      <c r="BQ143" s="42"/>
      <c r="BR143" s="45"/>
      <c r="BS143" s="37"/>
      <c r="BT143" s="45"/>
      <c r="BU143" s="47"/>
      <c r="BV143" s="51"/>
      <c r="BW143" s="520"/>
      <c r="BX143" s="529" t="str">
        <f t="shared" si="6"/>
        <v/>
      </c>
      <c r="BY143" s="510" t="str">
        <f>IF(F143="","",IF(OR(分岐管理シート!AF143&lt;13,分岐管理シート!AF143&gt;26),"error",""))</f>
        <v/>
      </c>
      <c r="BZ143" s="510" t="str">
        <f>IF(F143="","",IF(VLOOKUP(AE143,―!$AD$1:$AE$26,2,FALSE)&lt;=VLOOKUP(AF143,―!$AD$15:$AE$27,2,FALSE),"","error"))</f>
        <v/>
      </c>
      <c r="CA143" s="510"/>
      <c r="CB143" s="510"/>
      <c r="CC143" s="510"/>
      <c r="CD143" s="510"/>
      <c r="CE143" s="510"/>
      <c r="CF143" s="510"/>
      <c r="CG143" s="510" t="str">
        <f t="shared" si="7"/>
        <v/>
      </c>
      <c r="CH143" s="510" t="str">
        <f>分岐管理シート!AW143</f>
        <v/>
      </c>
      <c r="CI143" s="510" t="str">
        <f t="shared" si="8"/>
        <v/>
      </c>
      <c r="CJ143" s="52" t="str">
        <f t="shared" si="9"/>
        <v/>
      </c>
      <c r="CK143" s="11">
        <f t="shared" si="10"/>
        <v>0</v>
      </c>
    </row>
    <row r="144" spans="1:89" ht="23.4" x14ac:dyDescent="0.2">
      <c r="A144" s="16"/>
      <c r="B144" s="458"/>
      <c r="C144" s="457">
        <v>72</v>
      </c>
      <c r="D144" s="459"/>
      <c r="E144" s="460"/>
      <c r="F144" s="460"/>
      <c r="G144" s="449"/>
      <c r="H144" s="449"/>
      <c r="I144" s="452"/>
      <c r="J144" s="450"/>
      <c r="K144" s="449"/>
      <c r="L144" s="452"/>
      <c r="M144" s="452"/>
      <c r="N144" s="301">
        <v>0</v>
      </c>
      <c r="O144" s="302">
        <v>0</v>
      </c>
      <c r="P144" s="453"/>
      <c r="Q144" s="303"/>
      <c r="R144" s="303"/>
      <c r="S144" s="303"/>
      <c r="T144" s="303"/>
      <c r="U144" s="303"/>
      <c r="V144" s="454"/>
      <c r="W144" s="304"/>
      <c r="X144" s="304"/>
      <c r="Y144" s="304"/>
      <c r="Z144" s="454"/>
      <c r="AA144" s="452"/>
      <c r="AB144" s="449"/>
      <c r="AC144" s="449"/>
      <c r="AD144" s="449"/>
      <c r="AE144" s="544"/>
      <c r="AF144" s="583"/>
      <c r="AG144" s="554"/>
      <c r="AH144" s="455"/>
      <c r="AI144" s="563"/>
      <c r="AJ144" s="593"/>
      <c r="AK144" s="571"/>
      <c r="AL144" s="456"/>
      <c r="AM144" s="379"/>
      <c r="AN144" s="425"/>
      <c r="AO144" s="498"/>
      <c r="AP144" s="23"/>
      <c r="AQ144" s="27"/>
      <c r="AR144" s="31"/>
      <c r="AS144" s="31"/>
      <c r="AT144" s="35"/>
      <c r="AU144" s="37"/>
      <c r="AV144" s="14"/>
      <c r="AW144" s="14"/>
      <c r="AX144" s="14"/>
      <c r="AY144" s="13"/>
      <c r="AZ144" s="41"/>
      <c r="BA144" s="42"/>
      <c r="BB144" s="37"/>
      <c r="BC144" s="37"/>
      <c r="BD144" s="37"/>
      <c r="BE144" s="42"/>
      <c r="BF144" s="42"/>
      <c r="BG144" s="42"/>
      <c r="BH144" s="42"/>
      <c r="BI144" s="37"/>
      <c r="BJ144" s="37"/>
      <c r="BK144" s="45"/>
      <c r="BL144" s="45"/>
      <c r="BM144" s="45"/>
      <c r="BN144" s="45"/>
      <c r="BO144" s="42"/>
      <c r="BP144" s="42"/>
      <c r="BQ144" s="42"/>
      <c r="BR144" s="45"/>
      <c r="BS144" s="37"/>
      <c r="BT144" s="45"/>
      <c r="BU144" s="47"/>
      <c r="BV144" s="51"/>
      <c r="BW144" s="520"/>
      <c r="BX144" s="529" t="str">
        <f t="shared" si="6"/>
        <v/>
      </c>
      <c r="BY144" s="510" t="str">
        <f>IF(F144="","",IF(OR(分岐管理シート!AF144&lt;13,分岐管理シート!AF144&gt;26),"error",""))</f>
        <v/>
      </c>
      <c r="BZ144" s="510" t="str">
        <f>IF(F144="","",IF(VLOOKUP(AE144,―!$AD$1:$AE$26,2,FALSE)&lt;=VLOOKUP(AF144,―!$AD$15:$AE$27,2,FALSE),"","error"))</f>
        <v/>
      </c>
      <c r="CA144" s="510"/>
      <c r="CB144" s="510"/>
      <c r="CC144" s="510"/>
      <c r="CD144" s="510"/>
      <c r="CE144" s="510"/>
      <c r="CF144" s="510"/>
      <c r="CG144" s="510" t="str">
        <f t="shared" si="7"/>
        <v/>
      </c>
      <c r="CH144" s="510" t="str">
        <f>分岐管理シート!AW144</f>
        <v/>
      </c>
      <c r="CI144" s="510" t="str">
        <f t="shared" si="8"/>
        <v/>
      </c>
      <c r="CJ144" s="52" t="str">
        <f t="shared" si="9"/>
        <v/>
      </c>
      <c r="CK144" s="11">
        <f t="shared" si="10"/>
        <v>0</v>
      </c>
    </row>
    <row r="145" spans="1:89" ht="23.4" x14ac:dyDescent="0.2">
      <c r="A145" s="16"/>
      <c r="B145" s="458"/>
      <c r="C145" s="446">
        <v>73</v>
      </c>
      <c r="D145" s="459"/>
      <c r="E145" s="460"/>
      <c r="F145" s="460"/>
      <c r="G145" s="449"/>
      <c r="H145" s="449"/>
      <c r="I145" s="452"/>
      <c r="J145" s="450"/>
      <c r="K145" s="449"/>
      <c r="L145" s="452"/>
      <c r="M145" s="452"/>
      <c r="N145" s="301">
        <v>0</v>
      </c>
      <c r="O145" s="302">
        <v>0</v>
      </c>
      <c r="P145" s="453"/>
      <c r="Q145" s="303"/>
      <c r="R145" s="303"/>
      <c r="S145" s="303"/>
      <c r="T145" s="303"/>
      <c r="U145" s="303"/>
      <c r="V145" s="454"/>
      <c r="W145" s="304"/>
      <c r="X145" s="304"/>
      <c r="Y145" s="304"/>
      <c r="Z145" s="454"/>
      <c r="AA145" s="452"/>
      <c r="AB145" s="449"/>
      <c r="AC145" s="449"/>
      <c r="AD145" s="449"/>
      <c r="AE145" s="544"/>
      <c r="AF145" s="583"/>
      <c r="AG145" s="554"/>
      <c r="AH145" s="455"/>
      <c r="AI145" s="563"/>
      <c r="AJ145" s="593"/>
      <c r="AK145" s="571"/>
      <c r="AL145" s="456"/>
      <c r="AM145" s="379"/>
      <c r="AN145" s="425"/>
      <c r="AO145" s="498"/>
      <c r="AP145" s="23"/>
      <c r="AQ145" s="27"/>
      <c r="AR145" s="31"/>
      <c r="AS145" s="31"/>
      <c r="AT145" s="35"/>
      <c r="AU145" s="37"/>
      <c r="AV145" s="14"/>
      <c r="AW145" s="14"/>
      <c r="AX145" s="14"/>
      <c r="AY145" s="13"/>
      <c r="AZ145" s="41"/>
      <c r="BA145" s="42"/>
      <c r="BB145" s="37"/>
      <c r="BC145" s="37"/>
      <c r="BD145" s="37"/>
      <c r="BE145" s="42"/>
      <c r="BF145" s="42"/>
      <c r="BG145" s="42"/>
      <c r="BH145" s="42"/>
      <c r="BI145" s="37"/>
      <c r="BJ145" s="37"/>
      <c r="BK145" s="45"/>
      <c r="BL145" s="45"/>
      <c r="BM145" s="45"/>
      <c r="BN145" s="45"/>
      <c r="BO145" s="42"/>
      <c r="BP145" s="42"/>
      <c r="BQ145" s="42"/>
      <c r="BR145" s="45"/>
      <c r="BS145" s="37"/>
      <c r="BT145" s="45"/>
      <c r="BU145" s="47"/>
      <c r="BV145" s="51"/>
      <c r="BW145" s="520"/>
      <c r="BX145" s="529" t="str">
        <f t="shared" si="6"/>
        <v/>
      </c>
      <c r="BY145" s="510" t="str">
        <f>IF(F145="","",IF(OR(分岐管理シート!AF145&lt;13,分岐管理シート!AF145&gt;26),"error",""))</f>
        <v/>
      </c>
      <c r="BZ145" s="510" t="str">
        <f>IF(F145="","",IF(VLOOKUP(AE145,―!$AD$1:$AE$26,2,FALSE)&lt;=VLOOKUP(AF145,―!$AD$15:$AE$27,2,FALSE),"","error"))</f>
        <v/>
      </c>
      <c r="CA145" s="510"/>
      <c r="CB145" s="510"/>
      <c r="CC145" s="510"/>
      <c r="CD145" s="510"/>
      <c r="CE145" s="510"/>
      <c r="CF145" s="510"/>
      <c r="CG145" s="510" t="str">
        <f t="shared" si="7"/>
        <v/>
      </c>
      <c r="CH145" s="510" t="str">
        <f>分岐管理シート!AW145</f>
        <v/>
      </c>
      <c r="CI145" s="510" t="str">
        <f t="shared" si="8"/>
        <v/>
      </c>
      <c r="CJ145" s="52" t="str">
        <f t="shared" si="9"/>
        <v/>
      </c>
      <c r="CK145" s="11">
        <f t="shared" si="10"/>
        <v>0</v>
      </c>
    </row>
    <row r="146" spans="1:89" ht="23.4" x14ac:dyDescent="0.2">
      <c r="A146" s="16"/>
      <c r="B146" s="458"/>
      <c r="C146" s="457">
        <v>74</v>
      </c>
      <c r="D146" s="459"/>
      <c r="E146" s="460"/>
      <c r="F146" s="460"/>
      <c r="G146" s="449"/>
      <c r="H146" s="449"/>
      <c r="I146" s="452"/>
      <c r="J146" s="450"/>
      <c r="K146" s="449"/>
      <c r="L146" s="452"/>
      <c r="M146" s="452"/>
      <c r="N146" s="301">
        <v>0</v>
      </c>
      <c r="O146" s="302">
        <v>0</v>
      </c>
      <c r="P146" s="453"/>
      <c r="Q146" s="303"/>
      <c r="R146" s="303"/>
      <c r="S146" s="303"/>
      <c r="T146" s="303"/>
      <c r="U146" s="303"/>
      <c r="V146" s="454"/>
      <c r="W146" s="304"/>
      <c r="X146" s="304"/>
      <c r="Y146" s="304"/>
      <c r="Z146" s="454"/>
      <c r="AA146" s="452"/>
      <c r="AB146" s="449"/>
      <c r="AC146" s="449"/>
      <c r="AD146" s="449"/>
      <c r="AE146" s="544"/>
      <c r="AF146" s="583"/>
      <c r="AG146" s="554"/>
      <c r="AH146" s="455"/>
      <c r="AI146" s="563"/>
      <c r="AJ146" s="593"/>
      <c r="AK146" s="571"/>
      <c r="AL146" s="456"/>
      <c r="AM146" s="379"/>
      <c r="AN146" s="425"/>
      <c r="AO146" s="498"/>
      <c r="AP146" s="23"/>
      <c r="AQ146" s="27"/>
      <c r="AR146" s="31"/>
      <c r="AS146" s="31"/>
      <c r="AT146" s="35"/>
      <c r="AU146" s="37"/>
      <c r="AV146" s="14"/>
      <c r="AW146" s="14"/>
      <c r="AX146" s="14"/>
      <c r="AY146" s="13"/>
      <c r="AZ146" s="41"/>
      <c r="BA146" s="42"/>
      <c r="BB146" s="37"/>
      <c r="BC146" s="37"/>
      <c r="BD146" s="37"/>
      <c r="BE146" s="42"/>
      <c r="BF146" s="42"/>
      <c r="BG146" s="42"/>
      <c r="BH146" s="42"/>
      <c r="BI146" s="37"/>
      <c r="BJ146" s="37"/>
      <c r="BK146" s="45"/>
      <c r="BL146" s="45"/>
      <c r="BM146" s="45"/>
      <c r="BN146" s="45"/>
      <c r="BO146" s="42"/>
      <c r="BP146" s="42"/>
      <c r="BQ146" s="42"/>
      <c r="BR146" s="45"/>
      <c r="BS146" s="37"/>
      <c r="BT146" s="45"/>
      <c r="BU146" s="47"/>
      <c r="BV146" s="51"/>
      <c r="BW146" s="520"/>
      <c r="BX146" s="529" t="str">
        <f t="shared" si="6"/>
        <v/>
      </c>
      <c r="BY146" s="510" t="str">
        <f>IF(F146="","",IF(OR(分岐管理シート!AF146&lt;13,分岐管理シート!AF146&gt;26),"error",""))</f>
        <v/>
      </c>
      <c r="BZ146" s="510" t="str">
        <f>IF(F146="","",IF(VLOOKUP(AE146,―!$AD$1:$AE$26,2,FALSE)&lt;=VLOOKUP(AF146,―!$AD$15:$AE$27,2,FALSE),"","error"))</f>
        <v/>
      </c>
      <c r="CA146" s="510"/>
      <c r="CB146" s="510"/>
      <c r="CC146" s="510"/>
      <c r="CD146" s="510"/>
      <c r="CE146" s="510"/>
      <c r="CF146" s="510"/>
      <c r="CG146" s="510" t="str">
        <f t="shared" si="7"/>
        <v/>
      </c>
      <c r="CH146" s="510" t="str">
        <f>分岐管理シート!AW146</f>
        <v/>
      </c>
      <c r="CI146" s="510" t="str">
        <f t="shared" si="8"/>
        <v/>
      </c>
      <c r="CJ146" s="52" t="str">
        <f t="shared" si="9"/>
        <v/>
      </c>
      <c r="CK146" s="11">
        <f t="shared" si="10"/>
        <v>0</v>
      </c>
    </row>
    <row r="147" spans="1:89" ht="23.4" x14ac:dyDescent="0.2">
      <c r="A147" s="16"/>
      <c r="B147" s="458"/>
      <c r="C147" s="457">
        <v>75</v>
      </c>
      <c r="D147" s="459"/>
      <c r="E147" s="460"/>
      <c r="F147" s="460"/>
      <c r="G147" s="449"/>
      <c r="H147" s="449"/>
      <c r="I147" s="452"/>
      <c r="J147" s="450"/>
      <c r="K147" s="449"/>
      <c r="L147" s="452"/>
      <c r="M147" s="452"/>
      <c r="N147" s="301">
        <v>0</v>
      </c>
      <c r="O147" s="302">
        <v>0</v>
      </c>
      <c r="P147" s="453"/>
      <c r="Q147" s="303"/>
      <c r="R147" s="303"/>
      <c r="S147" s="303"/>
      <c r="T147" s="303"/>
      <c r="U147" s="303"/>
      <c r="V147" s="454"/>
      <c r="W147" s="304"/>
      <c r="X147" s="304"/>
      <c r="Y147" s="304"/>
      <c r="Z147" s="454"/>
      <c r="AA147" s="452"/>
      <c r="AB147" s="449"/>
      <c r="AC147" s="449"/>
      <c r="AD147" s="449"/>
      <c r="AE147" s="544"/>
      <c r="AF147" s="583"/>
      <c r="AG147" s="554"/>
      <c r="AH147" s="455"/>
      <c r="AI147" s="563"/>
      <c r="AJ147" s="593"/>
      <c r="AK147" s="571"/>
      <c r="AL147" s="456"/>
      <c r="AM147" s="379"/>
      <c r="AN147" s="425"/>
      <c r="AO147" s="498"/>
      <c r="AP147" s="23"/>
      <c r="AQ147" s="27"/>
      <c r="AR147" s="31"/>
      <c r="AS147" s="31"/>
      <c r="AT147" s="35"/>
      <c r="AU147" s="37"/>
      <c r="AV147" s="14"/>
      <c r="AW147" s="14"/>
      <c r="AX147" s="14"/>
      <c r="AY147" s="13"/>
      <c r="AZ147" s="41"/>
      <c r="BA147" s="42"/>
      <c r="BB147" s="37"/>
      <c r="BC147" s="37"/>
      <c r="BD147" s="37"/>
      <c r="BE147" s="42"/>
      <c r="BF147" s="42"/>
      <c r="BG147" s="42"/>
      <c r="BH147" s="42"/>
      <c r="BI147" s="37"/>
      <c r="BJ147" s="37"/>
      <c r="BK147" s="45"/>
      <c r="BL147" s="45"/>
      <c r="BM147" s="45"/>
      <c r="BN147" s="45"/>
      <c r="BO147" s="42"/>
      <c r="BP147" s="42"/>
      <c r="BQ147" s="42"/>
      <c r="BR147" s="45"/>
      <c r="BS147" s="37"/>
      <c r="BT147" s="45"/>
      <c r="BU147" s="47"/>
      <c r="BV147" s="51"/>
      <c r="BW147" s="520"/>
      <c r="BX147" s="529" t="str">
        <f t="shared" si="6"/>
        <v/>
      </c>
      <c r="BY147" s="510" t="str">
        <f>IF(F147="","",IF(OR(分岐管理シート!AF147&lt;13,分岐管理シート!AF147&gt;26),"error",""))</f>
        <v/>
      </c>
      <c r="BZ147" s="510" t="str">
        <f>IF(F147="","",IF(VLOOKUP(AE147,―!$AD$1:$AE$26,2,FALSE)&lt;=VLOOKUP(AF147,―!$AD$15:$AE$27,2,FALSE),"","error"))</f>
        <v/>
      </c>
      <c r="CA147" s="510"/>
      <c r="CB147" s="510"/>
      <c r="CC147" s="510"/>
      <c r="CD147" s="510"/>
      <c r="CE147" s="510"/>
      <c r="CF147" s="510"/>
      <c r="CG147" s="510" t="str">
        <f t="shared" si="7"/>
        <v/>
      </c>
      <c r="CH147" s="510" t="str">
        <f>分岐管理シート!AW147</f>
        <v/>
      </c>
      <c r="CI147" s="510" t="str">
        <f t="shared" si="8"/>
        <v/>
      </c>
      <c r="CJ147" s="52" t="str">
        <f t="shared" si="9"/>
        <v/>
      </c>
      <c r="CK147" s="11">
        <f t="shared" si="10"/>
        <v>0</v>
      </c>
    </row>
    <row r="148" spans="1:89" ht="23.4" x14ac:dyDescent="0.2">
      <c r="A148" s="16"/>
      <c r="B148" s="458"/>
      <c r="C148" s="446">
        <v>76</v>
      </c>
      <c r="D148" s="459"/>
      <c r="E148" s="460"/>
      <c r="F148" s="460"/>
      <c r="G148" s="449"/>
      <c r="H148" s="449"/>
      <c r="I148" s="452"/>
      <c r="J148" s="450"/>
      <c r="K148" s="449"/>
      <c r="L148" s="452"/>
      <c r="M148" s="452"/>
      <c r="N148" s="301">
        <v>0</v>
      </c>
      <c r="O148" s="302">
        <v>0</v>
      </c>
      <c r="P148" s="453"/>
      <c r="Q148" s="303"/>
      <c r="R148" s="303"/>
      <c r="S148" s="303"/>
      <c r="T148" s="303"/>
      <c r="U148" s="303"/>
      <c r="V148" s="454"/>
      <c r="W148" s="304"/>
      <c r="X148" s="304"/>
      <c r="Y148" s="304"/>
      <c r="Z148" s="454"/>
      <c r="AA148" s="452"/>
      <c r="AB148" s="449"/>
      <c r="AC148" s="449"/>
      <c r="AD148" s="449"/>
      <c r="AE148" s="544"/>
      <c r="AF148" s="583"/>
      <c r="AG148" s="554"/>
      <c r="AH148" s="455"/>
      <c r="AI148" s="563"/>
      <c r="AJ148" s="593"/>
      <c r="AK148" s="571"/>
      <c r="AL148" s="456"/>
      <c r="AM148" s="379"/>
      <c r="AN148" s="425"/>
      <c r="AO148" s="498"/>
      <c r="AP148" s="23"/>
      <c r="AQ148" s="27"/>
      <c r="AR148" s="31"/>
      <c r="AS148" s="31"/>
      <c r="AT148" s="35"/>
      <c r="AU148" s="37"/>
      <c r="AV148" s="14"/>
      <c r="AW148" s="14"/>
      <c r="AX148" s="14"/>
      <c r="AY148" s="13"/>
      <c r="AZ148" s="41"/>
      <c r="BA148" s="42"/>
      <c r="BB148" s="37"/>
      <c r="BC148" s="37"/>
      <c r="BD148" s="37"/>
      <c r="BE148" s="42"/>
      <c r="BF148" s="42"/>
      <c r="BG148" s="42"/>
      <c r="BH148" s="42"/>
      <c r="BI148" s="37"/>
      <c r="BJ148" s="37"/>
      <c r="BK148" s="45"/>
      <c r="BL148" s="45"/>
      <c r="BM148" s="45"/>
      <c r="BN148" s="45"/>
      <c r="BO148" s="42"/>
      <c r="BP148" s="42"/>
      <c r="BQ148" s="42"/>
      <c r="BR148" s="45"/>
      <c r="BS148" s="37"/>
      <c r="BT148" s="45"/>
      <c r="BU148" s="47"/>
      <c r="BV148" s="51"/>
      <c r="BW148" s="520"/>
      <c r="BX148" s="529" t="str">
        <f t="shared" si="6"/>
        <v/>
      </c>
      <c r="BY148" s="510" t="str">
        <f>IF(F148="","",IF(OR(分岐管理シート!AF148&lt;13,分岐管理シート!AF148&gt;26),"error",""))</f>
        <v/>
      </c>
      <c r="BZ148" s="510" t="str">
        <f>IF(F148="","",IF(VLOOKUP(AE148,―!$AD$1:$AE$26,2,FALSE)&lt;=VLOOKUP(AF148,―!$AD$15:$AE$27,2,FALSE),"","error"))</f>
        <v/>
      </c>
      <c r="CA148" s="510"/>
      <c r="CB148" s="510"/>
      <c r="CC148" s="510"/>
      <c r="CD148" s="510"/>
      <c r="CE148" s="510"/>
      <c r="CF148" s="510"/>
      <c r="CG148" s="510" t="str">
        <f t="shared" si="7"/>
        <v/>
      </c>
      <c r="CH148" s="510" t="str">
        <f>分岐管理シート!AW148</f>
        <v/>
      </c>
      <c r="CI148" s="510" t="str">
        <f t="shared" si="8"/>
        <v/>
      </c>
      <c r="CJ148" s="52" t="str">
        <f t="shared" si="9"/>
        <v/>
      </c>
      <c r="CK148" s="11">
        <f t="shared" si="10"/>
        <v>0</v>
      </c>
    </row>
    <row r="149" spans="1:89" ht="23.4" x14ac:dyDescent="0.2">
      <c r="A149" s="16"/>
      <c r="B149" s="458"/>
      <c r="C149" s="457">
        <v>77</v>
      </c>
      <c r="D149" s="459"/>
      <c r="E149" s="460"/>
      <c r="F149" s="460"/>
      <c r="G149" s="449"/>
      <c r="H149" s="449"/>
      <c r="I149" s="452"/>
      <c r="J149" s="450"/>
      <c r="K149" s="449"/>
      <c r="L149" s="452"/>
      <c r="M149" s="452"/>
      <c r="N149" s="301">
        <v>0</v>
      </c>
      <c r="O149" s="302">
        <v>0</v>
      </c>
      <c r="P149" s="453"/>
      <c r="Q149" s="303"/>
      <c r="R149" s="303"/>
      <c r="S149" s="303"/>
      <c r="T149" s="303"/>
      <c r="U149" s="303"/>
      <c r="V149" s="454"/>
      <c r="W149" s="304"/>
      <c r="X149" s="304"/>
      <c r="Y149" s="304"/>
      <c r="Z149" s="454"/>
      <c r="AA149" s="452"/>
      <c r="AB149" s="449"/>
      <c r="AC149" s="449"/>
      <c r="AD149" s="449"/>
      <c r="AE149" s="544"/>
      <c r="AF149" s="583"/>
      <c r="AG149" s="554"/>
      <c r="AH149" s="455"/>
      <c r="AI149" s="563"/>
      <c r="AJ149" s="593"/>
      <c r="AK149" s="571"/>
      <c r="AL149" s="456"/>
      <c r="AM149" s="379"/>
      <c r="AN149" s="425"/>
      <c r="AO149" s="498"/>
      <c r="AP149" s="23"/>
      <c r="AQ149" s="27"/>
      <c r="AR149" s="31"/>
      <c r="AS149" s="31"/>
      <c r="AT149" s="35"/>
      <c r="AU149" s="37"/>
      <c r="AV149" s="14"/>
      <c r="AW149" s="14"/>
      <c r="AX149" s="14"/>
      <c r="AY149" s="13"/>
      <c r="AZ149" s="41"/>
      <c r="BA149" s="42"/>
      <c r="BB149" s="37"/>
      <c r="BC149" s="37"/>
      <c r="BD149" s="37"/>
      <c r="BE149" s="42"/>
      <c r="BF149" s="42"/>
      <c r="BG149" s="42"/>
      <c r="BH149" s="42"/>
      <c r="BI149" s="37"/>
      <c r="BJ149" s="37"/>
      <c r="BK149" s="45"/>
      <c r="BL149" s="45"/>
      <c r="BM149" s="45"/>
      <c r="BN149" s="45"/>
      <c r="BO149" s="42"/>
      <c r="BP149" s="42"/>
      <c r="BQ149" s="42"/>
      <c r="BR149" s="45"/>
      <c r="BS149" s="37"/>
      <c r="BT149" s="45"/>
      <c r="BU149" s="47"/>
      <c r="BV149" s="51"/>
      <c r="BW149" s="520"/>
      <c r="BX149" s="529" t="str">
        <f t="shared" si="6"/>
        <v/>
      </c>
      <c r="BY149" s="510" t="str">
        <f>IF(F149="","",IF(OR(分岐管理シート!AF149&lt;13,分岐管理シート!AF149&gt;26),"error",""))</f>
        <v/>
      </c>
      <c r="BZ149" s="510" t="str">
        <f>IF(F149="","",IF(VLOOKUP(AE149,―!$AD$1:$AE$26,2,FALSE)&lt;=VLOOKUP(AF149,―!$AD$15:$AE$27,2,FALSE),"","error"))</f>
        <v/>
      </c>
      <c r="CA149" s="510"/>
      <c r="CB149" s="510"/>
      <c r="CC149" s="510"/>
      <c r="CD149" s="510"/>
      <c r="CE149" s="510"/>
      <c r="CF149" s="510"/>
      <c r="CG149" s="510" t="str">
        <f t="shared" si="7"/>
        <v/>
      </c>
      <c r="CH149" s="510" t="str">
        <f>分岐管理シート!AW149</f>
        <v/>
      </c>
      <c r="CI149" s="510" t="str">
        <f t="shared" si="8"/>
        <v/>
      </c>
      <c r="CJ149" s="52" t="str">
        <f t="shared" si="9"/>
        <v/>
      </c>
      <c r="CK149" s="11">
        <f t="shared" si="10"/>
        <v>0</v>
      </c>
    </row>
    <row r="150" spans="1:89" ht="23.4" x14ac:dyDescent="0.2">
      <c r="A150" s="16"/>
      <c r="B150" s="458"/>
      <c r="C150" s="457">
        <v>78</v>
      </c>
      <c r="D150" s="459"/>
      <c r="E150" s="460"/>
      <c r="F150" s="460"/>
      <c r="G150" s="449"/>
      <c r="H150" s="449"/>
      <c r="I150" s="452"/>
      <c r="J150" s="450"/>
      <c r="K150" s="449"/>
      <c r="L150" s="452"/>
      <c r="M150" s="452"/>
      <c r="N150" s="301">
        <v>0</v>
      </c>
      <c r="O150" s="302">
        <v>0</v>
      </c>
      <c r="P150" s="453"/>
      <c r="Q150" s="303"/>
      <c r="R150" s="303"/>
      <c r="S150" s="303"/>
      <c r="T150" s="303"/>
      <c r="U150" s="303"/>
      <c r="V150" s="454"/>
      <c r="W150" s="304"/>
      <c r="X150" s="304"/>
      <c r="Y150" s="304"/>
      <c r="Z150" s="454"/>
      <c r="AA150" s="452"/>
      <c r="AB150" s="449"/>
      <c r="AC150" s="449"/>
      <c r="AD150" s="449"/>
      <c r="AE150" s="544"/>
      <c r="AF150" s="583"/>
      <c r="AG150" s="554"/>
      <c r="AH150" s="455"/>
      <c r="AI150" s="563"/>
      <c r="AJ150" s="593"/>
      <c r="AK150" s="571"/>
      <c r="AL150" s="456"/>
      <c r="AM150" s="379"/>
      <c r="AN150" s="425"/>
      <c r="AO150" s="498"/>
      <c r="AP150" s="23"/>
      <c r="AQ150" s="27"/>
      <c r="AR150" s="31"/>
      <c r="AS150" s="31"/>
      <c r="AT150" s="35"/>
      <c r="AU150" s="37"/>
      <c r="AV150" s="14"/>
      <c r="AW150" s="14"/>
      <c r="AX150" s="14"/>
      <c r="AY150" s="13"/>
      <c r="AZ150" s="41"/>
      <c r="BA150" s="42"/>
      <c r="BB150" s="37"/>
      <c r="BC150" s="37"/>
      <c r="BD150" s="37"/>
      <c r="BE150" s="42"/>
      <c r="BF150" s="42"/>
      <c r="BG150" s="42"/>
      <c r="BH150" s="42"/>
      <c r="BI150" s="37"/>
      <c r="BJ150" s="37"/>
      <c r="BK150" s="45"/>
      <c r="BL150" s="45"/>
      <c r="BM150" s="45"/>
      <c r="BN150" s="45"/>
      <c r="BO150" s="42"/>
      <c r="BP150" s="42"/>
      <c r="BQ150" s="42"/>
      <c r="BR150" s="45"/>
      <c r="BS150" s="37"/>
      <c r="BT150" s="45"/>
      <c r="BU150" s="47"/>
      <c r="BV150" s="51"/>
      <c r="BW150" s="520"/>
      <c r="BX150" s="529" t="str">
        <f t="shared" si="6"/>
        <v/>
      </c>
      <c r="BY150" s="510" t="str">
        <f>IF(F150="","",IF(OR(分岐管理シート!AF150&lt;13,分岐管理シート!AF150&gt;26),"error",""))</f>
        <v/>
      </c>
      <c r="BZ150" s="510" t="str">
        <f>IF(F150="","",IF(VLOOKUP(AE150,―!$AD$1:$AE$26,2,FALSE)&lt;=VLOOKUP(AF150,―!$AD$15:$AE$27,2,FALSE),"","error"))</f>
        <v/>
      </c>
      <c r="CA150" s="510"/>
      <c r="CB150" s="510"/>
      <c r="CC150" s="510"/>
      <c r="CD150" s="510"/>
      <c r="CE150" s="510"/>
      <c r="CF150" s="510"/>
      <c r="CG150" s="510" t="str">
        <f t="shared" si="7"/>
        <v/>
      </c>
      <c r="CH150" s="510" t="str">
        <f>分岐管理シート!AW150</f>
        <v/>
      </c>
      <c r="CI150" s="510" t="str">
        <f t="shared" si="8"/>
        <v/>
      </c>
      <c r="CJ150" s="52" t="str">
        <f t="shared" si="9"/>
        <v/>
      </c>
      <c r="CK150" s="11">
        <f t="shared" si="10"/>
        <v>0</v>
      </c>
    </row>
    <row r="151" spans="1:89" ht="23.4" x14ac:dyDescent="0.2">
      <c r="A151" s="16"/>
      <c r="B151" s="458"/>
      <c r="C151" s="446">
        <v>79</v>
      </c>
      <c r="D151" s="459"/>
      <c r="E151" s="460"/>
      <c r="F151" s="460"/>
      <c r="G151" s="449"/>
      <c r="H151" s="449"/>
      <c r="I151" s="452"/>
      <c r="J151" s="450"/>
      <c r="K151" s="449"/>
      <c r="L151" s="452"/>
      <c r="M151" s="452"/>
      <c r="N151" s="301">
        <v>0</v>
      </c>
      <c r="O151" s="302">
        <v>0</v>
      </c>
      <c r="P151" s="453"/>
      <c r="Q151" s="303"/>
      <c r="R151" s="303"/>
      <c r="S151" s="303"/>
      <c r="T151" s="303"/>
      <c r="U151" s="303"/>
      <c r="V151" s="454"/>
      <c r="W151" s="304"/>
      <c r="X151" s="304"/>
      <c r="Y151" s="304"/>
      <c r="Z151" s="454"/>
      <c r="AA151" s="452"/>
      <c r="AB151" s="449"/>
      <c r="AC151" s="449"/>
      <c r="AD151" s="449"/>
      <c r="AE151" s="544"/>
      <c r="AF151" s="583"/>
      <c r="AG151" s="554"/>
      <c r="AH151" s="455"/>
      <c r="AI151" s="563"/>
      <c r="AJ151" s="593"/>
      <c r="AK151" s="571"/>
      <c r="AL151" s="456"/>
      <c r="AM151" s="379"/>
      <c r="AN151" s="425"/>
      <c r="AO151" s="498"/>
      <c r="AP151" s="23"/>
      <c r="AQ151" s="27"/>
      <c r="AR151" s="31"/>
      <c r="AS151" s="31"/>
      <c r="AT151" s="35"/>
      <c r="AU151" s="37"/>
      <c r="AV151" s="14"/>
      <c r="AW151" s="14"/>
      <c r="AX151" s="14"/>
      <c r="AY151" s="13"/>
      <c r="AZ151" s="41"/>
      <c r="BA151" s="42"/>
      <c r="BB151" s="37"/>
      <c r="BC151" s="37"/>
      <c r="BD151" s="37"/>
      <c r="BE151" s="42"/>
      <c r="BF151" s="42"/>
      <c r="BG151" s="42"/>
      <c r="BH151" s="42"/>
      <c r="BI151" s="37"/>
      <c r="BJ151" s="37"/>
      <c r="BK151" s="45"/>
      <c r="BL151" s="45"/>
      <c r="BM151" s="45"/>
      <c r="BN151" s="45"/>
      <c r="BO151" s="42"/>
      <c r="BP151" s="42"/>
      <c r="BQ151" s="42"/>
      <c r="BR151" s="45"/>
      <c r="BS151" s="37"/>
      <c r="BT151" s="45"/>
      <c r="BU151" s="47"/>
      <c r="BV151" s="51"/>
      <c r="BW151" s="520"/>
      <c r="BX151" s="529" t="str">
        <f t="shared" si="6"/>
        <v/>
      </c>
      <c r="BY151" s="510" t="str">
        <f>IF(F151="","",IF(OR(分岐管理シート!AF151&lt;13,分岐管理シート!AF151&gt;26),"error",""))</f>
        <v/>
      </c>
      <c r="BZ151" s="510" t="str">
        <f>IF(F151="","",IF(VLOOKUP(AE151,―!$AD$1:$AE$26,2,FALSE)&lt;=VLOOKUP(AF151,―!$AD$15:$AE$27,2,FALSE),"","error"))</f>
        <v/>
      </c>
      <c r="CA151" s="510"/>
      <c r="CB151" s="510"/>
      <c r="CC151" s="510"/>
      <c r="CD151" s="510"/>
      <c r="CE151" s="510"/>
      <c r="CF151" s="510"/>
      <c r="CG151" s="510" t="str">
        <f t="shared" si="7"/>
        <v/>
      </c>
      <c r="CH151" s="510" t="str">
        <f>分岐管理シート!AW151</f>
        <v/>
      </c>
      <c r="CI151" s="510" t="str">
        <f t="shared" si="8"/>
        <v/>
      </c>
      <c r="CJ151" s="52" t="str">
        <f t="shared" si="9"/>
        <v/>
      </c>
      <c r="CK151" s="11">
        <f t="shared" si="10"/>
        <v>0</v>
      </c>
    </row>
    <row r="152" spans="1:89" ht="23.4" x14ac:dyDescent="0.2">
      <c r="A152" s="16"/>
      <c r="B152" s="458"/>
      <c r="C152" s="457">
        <v>80</v>
      </c>
      <c r="D152" s="459"/>
      <c r="E152" s="460"/>
      <c r="F152" s="460"/>
      <c r="G152" s="449"/>
      <c r="H152" s="449"/>
      <c r="I152" s="452"/>
      <c r="J152" s="450"/>
      <c r="K152" s="449"/>
      <c r="L152" s="452"/>
      <c r="M152" s="452"/>
      <c r="N152" s="301">
        <v>0</v>
      </c>
      <c r="O152" s="302">
        <v>0</v>
      </c>
      <c r="P152" s="453"/>
      <c r="Q152" s="303"/>
      <c r="R152" s="303"/>
      <c r="S152" s="303"/>
      <c r="T152" s="303"/>
      <c r="U152" s="303"/>
      <c r="V152" s="454"/>
      <c r="W152" s="304"/>
      <c r="X152" s="304"/>
      <c r="Y152" s="304"/>
      <c r="Z152" s="454"/>
      <c r="AA152" s="452"/>
      <c r="AB152" s="449"/>
      <c r="AC152" s="449"/>
      <c r="AD152" s="449"/>
      <c r="AE152" s="544"/>
      <c r="AF152" s="583"/>
      <c r="AG152" s="554"/>
      <c r="AH152" s="455"/>
      <c r="AI152" s="563"/>
      <c r="AJ152" s="593"/>
      <c r="AK152" s="571"/>
      <c r="AL152" s="456"/>
      <c r="AM152" s="379"/>
      <c r="AN152" s="425"/>
      <c r="AO152" s="498"/>
      <c r="AP152" s="23"/>
      <c r="AQ152" s="27"/>
      <c r="AR152" s="31"/>
      <c r="AS152" s="31"/>
      <c r="AT152" s="35"/>
      <c r="AU152" s="37"/>
      <c r="AV152" s="14"/>
      <c r="AW152" s="14"/>
      <c r="AX152" s="14"/>
      <c r="AY152" s="13"/>
      <c r="AZ152" s="41"/>
      <c r="BA152" s="42"/>
      <c r="BB152" s="37"/>
      <c r="BC152" s="37"/>
      <c r="BD152" s="37"/>
      <c r="BE152" s="42"/>
      <c r="BF152" s="42"/>
      <c r="BG152" s="42"/>
      <c r="BH152" s="42"/>
      <c r="BI152" s="37"/>
      <c r="BJ152" s="37"/>
      <c r="BK152" s="45"/>
      <c r="BL152" s="45"/>
      <c r="BM152" s="45"/>
      <c r="BN152" s="45"/>
      <c r="BO152" s="42"/>
      <c r="BP152" s="42"/>
      <c r="BQ152" s="42"/>
      <c r="BR152" s="45"/>
      <c r="BS152" s="37"/>
      <c r="BT152" s="45"/>
      <c r="BU152" s="47"/>
      <c r="BV152" s="51"/>
      <c r="BW152" s="520"/>
      <c r="BX152" s="529" t="str">
        <f t="shared" si="6"/>
        <v/>
      </c>
      <c r="BY152" s="510" t="str">
        <f>IF(F152="","",IF(OR(分岐管理シート!AF152&lt;13,分岐管理シート!AF152&gt;26),"error",""))</f>
        <v/>
      </c>
      <c r="BZ152" s="510" t="str">
        <f>IF(F152="","",IF(VLOOKUP(AE152,―!$AD$1:$AE$26,2,FALSE)&lt;=VLOOKUP(AF152,―!$AD$15:$AE$27,2,FALSE),"","error"))</f>
        <v/>
      </c>
      <c r="CA152" s="510"/>
      <c r="CB152" s="510"/>
      <c r="CC152" s="510"/>
      <c r="CD152" s="510"/>
      <c r="CE152" s="510"/>
      <c r="CF152" s="510"/>
      <c r="CG152" s="510" t="str">
        <f t="shared" si="7"/>
        <v/>
      </c>
      <c r="CH152" s="510" t="str">
        <f>分岐管理シート!AW152</f>
        <v/>
      </c>
      <c r="CI152" s="510" t="str">
        <f t="shared" si="8"/>
        <v/>
      </c>
      <c r="CJ152" s="52" t="str">
        <f t="shared" si="9"/>
        <v/>
      </c>
      <c r="CK152" s="11">
        <f t="shared" si="10"/>
        <v>0</v>
      </c>
    </row>
    <row r="153" spans="1:89" ht="23.4" x14ac:dyDescent="0.2">
      <c r="A153" s="16"/>
      <c r="B153" s="458"/>
      <c r="C153" s="457">
        <v>81</v>
      </c>
      <c r="D153" s="459"/>
      <c r="E153" s="460"/>
      <c r="F153" s="460"/>
      <c r="G153" s="449"/>
      <c r="H153" s="449"/>
      <c r="I153" s="452"/>
      <c r="J153" s="450"/>
      <c r="K153" s="449"/>
      <c r="L153" s="452"/>
      <c r="M153" s="452"/>
      <c r="N153" s="301">
        <v>0</v>
      </c>
      <c r="O153" s="302">
        <v>0</v>
      </c>
      <c r="P153" s="453"/>
      <c r="Q153" s="303"/>
      <c r="R153" s="303"/>
      <c r="S153" s="303"/>
      <c r="T153" s="303"/>
      <c r="U153" s="303"/>
      <c r="V153" s="454"/>
      <c r="W153" s="304"/>
      <c r="X153" s="304"/>
      <c r="Y153" s="304"/>
      <c r="Z153" s="454"/>
      <c r="AA153" s="452"/>
      <c r="AB153" s="449"/>
      <c r="AC153" s="449"/>
      <c r="AD153" s="449"/>
      <c r="AE153" s="544"/>
      <c r="AF153" s="583"/>
      <c r="AG153" s="554"/>
      <c r="AH153" s="455"/>
      <c r="AI153" s="563"/>
      <c r="AJ153" s="593"/>
      <c r="AK153" s="571"/>
      <c r="AL153" s="456"/>
      <c r="AM153" s="379"/>
      <c r="AN153" s="425"/>
      <c r="AO153" s="498"/>
      <c r="AP153" s="23"/>
      <c r="AQ153" s="27"/>
      <c r="AR153" s="31"/>
      <c r="AS153" s="31"/>
      <c r="AT153" s="35"/>
      <c r="AU153" s="37"/>
      <c r="AV153" s="14"/>
      <c r="AW153" s="14"/>
      <c r="AX153" s="14"/>
      <c r="AY153" s="13"/>
      <c r="AZ153" s="41"/>
      <c r="BA153" s="42"/>
      <c r="BB153" s="37"/>
      <c r="BC153" s="37"/>
      <c r="BD153" s="37"/>
      <c r="BE153" s="42"/>
      <c r="BF153" s="42"/>
      <c r="BG153" s="42"/>
      <c r="BH153" s="42"/>
      <c r="BI153" s="37"/>
      <c r="BJ153" s="37"/>
      <c r="BK153" s="45"/>
      <c r="BL153" s="45"/>
      <c r="BM153" s="45"/>
      <c r="BN153" s="45"/>
      <c r="BO153" s="42"/>
      <c r="BP153" s="42"/>
      <c r="BQ153" s="42"/>
      <c r="BR153" s="45"/>
      <c r="BS153" s="37"/>
      <c r="BT153" s="45"/>
      <c r="BU153" s="47"/>
      <c r="BV153" s="51"/>
      <c r="BW153" s="520"/>
      <c r="BX153" s="529" t="str">
        <f t="shared" si="6"/>
        <v/>
      </c>
      <c r="BY153" s="510" t="str">
        <f>IF(F153="","",IF(OR(分岐管理シート!AF153&lt;13,分岐管理シート!AF153&gt;26),"error",""))</f>
        <v/>
      </c>
      <c r="BZ153" s="510" t="str">
        <f>IF(F153="","",IF(VLOOKUP(AE153,―!$AD$1:$AE$26,2,FALSE)&lt;=VLOOKUP(AF153,―!$AD$15:$AE$27,2,FALSE),"","error"))</f>
        <v/>
      </c>
      <c r="CA153" s="510"/>
      <c r="CB153" s="510"/>
      <c r="CC153" s="510"/>
      <c r="CD153" s="510"/>
      <c r="CE153" s="510"/>
      <c r="CF153" s="510"/>
      <c r="CG153" s="510" t="str">
        <f t="shared" si="7"/>
        <v/>
      </c>
      <c r="CH153" s="510" t="str">
        <f>分岐管理シート!AW153</f>
        <v/>
      </c>
      <c r="CI153" s="510" t="str">
        <f t="shared" si="8"/>
        <v/>
      </c>
      <c r="CJ153" s="52" t="str">
        <f t="shared" si="9"/>
        <v/>
      </c>
      <c r="CK153" s="11">
        <f t="shared" si="10"/>
        <v>0</v>
      </c>
    </row>
    <row r="154" spans="1:89" ht="23.4" x14ac:dyDescent="0.2">
      <c r="A154" s="16"/>
      <c r="B154" s="458"/>
      <c r="C154" s="446">
        <v>82</v>
      </c>
      <c r="D154" s="459"/>
      <c r="E154" s="460"/>
      <c r="F154" s="460"/>
      <c r="G154" s="449"/>
      <c r="H154" s="449"/>
      <c r="I154" s="452"/>
      <c r="J154" s="450"/>
      <c r="K154" s="449"/>
      <c r="L154" s="452"/>
      <c r="M154" s="452"/>
      <c r="N154" s="301">
        <v>0</v>
      </c>
      <c r="O154" s="302">
        <v>0</v>
      </c>
      <c r="P154" s="453"/>
      <c r="Q154" s="303"/>
      <c r="R154" s="303"/>
      <c r="S154" s="303"/>
      <c r="T154" s="303"/>
      <c r="U154" s="303"/>
      <c r="V154" s="454"/>
      <c r="W154" s="304"/>
      <c r="X154" s="304"/>
      <c r="Y154" s="304"/>
      <c r="Z154" s="454"/>
      <c r="AA154" s="452"/>
      <c r="AB154" s="449"/>
      <c r="AC154" s="449"/>
      <c r="AD154" s="449"/>
      <c r="AE154" s="544"/>
      <c r="AF154" s="583"/>
      <c r="AG154" s="554"/>
      <c r="AH154" s="455"/>
      <c r="AI154" s="563"/>
      <c r="AJ154" s="593"/>
      <c r="AK154" s="571"/>
      <c r="AL154" s="456"/>
      <c r="AM154" s="379"/>
      <c r="AN154" s="425"/>
      <c r="AO154" s="498"/>
      <c r="AP154" s="23"/>
      <c r="AQ154" s="27"/>
      <c r="AR154" s="31"/>
      <c r="AS154" s="31"/>
      <c r="AT154" s="35"/>
      <c r="AU154" s="37"/>
      <c r="AV154" s="14"/>
      <c r="AW154" s="14"/>
      <c r="AX154" s="14"/>
      <c r="AY154" s="13"/>
      <c r="AZ154" s="41"/>
      <c r="BA154" s="42"/>
      <c r="BB154" s="37"/>
      <c r="BC154" s="37"/>
      <c r="BD154" s="37"/>
      <c r="BE154" s="42"/>
      <c r="BF154" s="42"/>
      <c r="BG154" s="42"/>
      <c r="BH154" s="42"/>
      <c r="BI154" s="37"/>
      <c r="BJ154" s="37"/>
      <c r="BK154" s="45"/>
      <c r="BL154" s="45"/>
      <c r="BM154" s="45"/>
      <c r="BN154" s="45"/>
      <c r="BO154" s="42"/>
      <c r="BP154" s="42"/>
      <c r="BQ154" s="42"/>
      <c r="BR154" s="45"/>
      <c r="BS154" s="37"/>
      <c r="BT154" s="45"/>
      <c r="BU154" s="47"/>
      <c r="BV154" s="51"/>
      <c r="BW154" s="520"/>
      <c r="BX154" s="529" t="str">
        <f t="shared" si="6"/>
        <v/>
      </c>
      <c r="BY154" s="510" t="str">
        <f>IF(F154="","",IF(OR(分岐管理シート!AF154&lt;13,分岐管理シート!AF154&gt;26),"error",""))</f>
        <v/>
      </c>
      <c r="BZ154" s="510" t="str">
        <f>IF(F154="","",IF(VLOOKUP(AE154,―!$AD$1:$AE$26,2,FALSE)&lt;=VLOOKUP(AF154,―!$AD$15:$AE$27,2,FALSE),"","error"))</f>
        <v/>
      </c>
      <c r="CA154" s="510"/>
      <c r="CB154" s="510"/>
      <c r="CC154" s="510"/>
      <c r="CD154" s="510"/>
      <c r="CE154" s="510"/>
      <c r="CF154" s="510"/>
      <c r="CG154" s="510" t="str">
        <f t="shared" si="7"/>
        <v/>
      </c>
      <c r="CH154" s="510" t="str">
        <f>分岐管理シート!AW154</f>
        <v/>
      </c>
      <c r="CI154" s="510" t="str">
        <f t="shared" si="8"/>
        <v/>
      </c>
      <c r="CJ154" s="52" t="str">
        <f t="shared" si="9"/>
        <v/>
      </c>
      <c r="CK154" s="11">
        <f t="shared" si="10"/>
        <v>0</v>
      </c>
    </row>
    <row r="155" spans="1:89" ht="23.4" x14ac:dyDescent="0.2">
      <c r="A155" s="16"/>
      <c r="B155" s="458"/>
      <c r="C155" s="457">
        <v>83</v>
      </c>
      <c r="D155" s="459"/>
      <c r="E155" s="460"/>
      <c r="F155" s="460"/>
      <c r="G155" s="449"/>
      <c r="H155" s="449"/>
      <c r="I155" s="452"/>
      <c r="J155" s="450"/>
      <c r="K155" s="449"/>
      <c r="L155" s="452"/>
      <c r="M155" s="452"/>
      <c r="N155" s="301">
        <v>0</v>
      </c>
      <c r="O155" s="302">
        <v>0</v>
      </c>
      <c r="P155" s="453"/>
      <c r="Q155" s="303"/>
      <c r="R155" s="303"/>
      <c r="S155" s="303"/>
      <c r="T155" s="303"/>
      <c r="U155" s="303"/>
      <c r="V155" s="454"/>
      <c r="W155" s="304"/>
      <c r="X155" s="304"/>
      <c r="Y155" s="304"/>
      <c r="Z155" s="454"/>
      <c r="AA155" s="452"/>
      <c r="AB155" s="449"/>
      <c r="AC155" s="449"/>
      <c r="AD155" s="449"/>
      <c r="AE155" s="544"/>
      <c r="AF155" s="583"/>
      <c r="AG155" s="554"/>
      <c r="AH155" s="455"/>
      <c r="AI155" s="563"/>
      <c r="AJ155" s="593"/>
      <c r="AK155" s="571"/>
      <c r="AL155" s="456"/>
      <c r="AM155" s="379"/>
      <c r="AN155" s="425"/>
      <c r="AO155" s="498"/>
      <c r="AP155" s="23"/>
      <c r="AQ155" s="27"/>
      <c r="AR155" s="31"/>
      <c r="AS155" s="31"/>
      <c r="AT155" s="35"/>
      <c r="AU155" s="37"/>
      <c r="AV155" s="14"/>
      <c r="AW155" s="14"/>
      <c r="AX155" s="14"/>
      <c r="AY155" s="13"/>
      <c r="AZ155" s="41"/>
      <c r="BA155" s="42"/>
      <c r="BB155" s="37"/>
      <c r="BC155" s="37"/>
      <c r="BD155" s="37"/>
      <c r="BE155" s="42"/>
      <c r="BF155" s="42"/>
      <c r="BG155" s="42"/>
      <c r="BH155" s="42"/>
      <c r="BI155" s="37"/>
      <c r="BJ155" s="37"/>
      <c r="BK155" s="45"/>
      <c r="BL155" s="45"/>
      <c r="BM155" s="45"/>
      <c r="BN155" s="45"/>
      <c r="BO155" s="42"/>
      <c r="BP155" s="42"/>
      <c r="BQ155" s="42"/>
      <c r="BR155" s="45"/>
      <c r="BS155" s="37"/>
      <c r="BT155" s="45"/>
      <c r="BU155" s="47"/>
      <c r="BV155" s="51"/>
      <c r="BW155" s="520"/>
      <c r="BX155" s="529" t="str">
        <f t="shared" si="6"/>
        <v/>
      </c>
      <c r="BY155" s="510" t="str">
        <f>IF(F155="","",IF(OR(分岐管理シート!AF155&lt;13,分岐管理シート!AF155&gt;26),"error",""))</f>
        <v/>
      </c>
      <c r="BZ155" s="510" t="str">
        <f>IF(F155="","",IF(VLOOKUP(AE155,―!$AD$1:$AE$26,2,FALSE)&lt;=VLOOKUP(AF155,―!$AD$15:$AE$27,2,FALSE),"","error"))</f>
        <v/>
      </c>
      <c r="CA155" s="510"/>
      <c r="CB155" s="510"/>
      <c r="CC155" s="510"/>
      <c r="CD155" s="510"/>
      <c r="CE155" s="510"/>
      <c r="CF155" s="510"/>
      <c r="CG155" s="510" t="str">
        <f t="shared" si="7"/>
        <v/>
      </c>
      <c r="CH155" s="510" t="str">
        <f>分岐管理シート!AW155</f>
        <v/>
      </c>
      <c r="CI155" s="510" t="str">
        <f t="shared" si="8"/>
        <v/>
      </c>
      <c r="CJ155" s="52" t="str">
        <f t="shared" si="9"/>
        <v/>
      </c>
      <c r="CK155" s="11">
        <f t="shared" si="10"/>
        <v>0</v>
      </c>
    </row>
    <row r="156" spans="1:89" ht="23.4" x14ac:dyDescent="0.2">
      <c r="A156" s="16"/>
      <c r="B156" s="458"/>
      <c r="C156" s="457">
        <v>84</v>
      </c>
      <c r="D156" s="459"/>
      <c r="E156" s="460"/>
      <c r="F156" s="460"/>
      <c r="G156" s="449"/>
      <c r="H156" s="449"/>
      <c r="I156" s="452"/>
      <c r="J156" s="450"/>
      <c r="K156" s="449"/>
      <c r="L156" s="452"/>
      <c r="M156" s="452"/>
      <c r="N156" s="301">
        <v>0</v>
      </c>
      <c r="O156" s="302">
        <v>0</v>
      </c>
      <c r="P156" s="453"/>
      <c r="Q156" s="303"/>
      <c r="R156" s="303"/>
      <c r="S156" s="303"/>
      <c r="T156" s="303"/>
      <c r="U156" s="303"/>
      <c r="V156" s="454"/>
      <c r="W156" s="304"/>
      <c r="X156" s="304"/>
      <c r="Y156" s="304"/>
      <c r="Z156" s="454"/>
      <c r="AA156" s="452"/>
      <c r="AB156" s="449"/>
      <c r="AC156" s="449"/>
      <c r="AD156" s="449"/>
      <c r="AE156" s="544"/>
      <c r="AF156" s="583"/>
      <c r="AG156" s="554"/>
      <c r="AH156" s="455"/>
      <c r="AI156" s="563"/>
      <c r="AJ156" s="593"/>
      <c r="AK156" s="571"/>
      <c r="AL156" s="456"/>
      <c r="AM156" s="379"/>
      <c r="AN156" s="425"/>
      <c r="AO156" s="498"/>
      <c r="AP156" s="23"/>
      <c r="AQ156" s="27"/>
      <c r="AR156" s="31"/>
      <c r="AS156" s="31"/>
      <c r="AT156" s="35"/>
      <c r="AU156" s="37"/>
      <c r="AV156" s="14"/>
      <c r="AW156" s="14"/>
      <c r="AX156" s="14"/>
      <c r="AY156" s="13"/>
      <c r="AZ156" s="41"/>
      <c r="BA156" s="42"/>
      <c r="BB156" s="37"/>
      <c r="BC156" s="37"/>
      <c r="BD156" s="37"/>
      <c r="BE156" s="42"/>
      <c r="BF156" s="42"/>
      <c r="BG156" s="42"/>
      <c r="BH156" s="42"/>
      <c r="BI156" s="37"/>
      <c r="BJ156" s="37"/>
      <c r="BK156" s="45"/>
      <c r="BL156" s="45"/>
      <c r="BM156" s="45"/>
      <c r="BN156" s="45"/>
      <c r="BO156" s="42"/>
      <c r="BP156" s="42"/>
      <c r="BQ156" s="42"/>
      <c r="BR156" s="45"/>
      <c r="BS156" s="37"/>
      <c r="BT156" s="45"/>
      <c r="BU156" s="47"/>
      <c r="BV156" s="51"/>
      <c r="BW156" s="520"/>
      <c r="BX156" s="529" t="str">
        <f t="shared" si="6"/>
        <v/>
      </c>
      <c r="BY156" s="510" t="str">
        <f>IF(F156="","",IF(OR(分岐管理シート!AF156&lt;13,分岐管理シート!AF156&gt;26),"error",""))</f>
        <v/>
      </c>
      <c r="BZ156" s="510" t="str">
        <f>IF(F156="","",IF(VLOOKUP(AE156,―!$AD$1:$AE$26,2,FALSE)&lt;=VLOOKUP(AF156,―!$AD$15:$AE$27,2,FALSE),"","error"))</f>
        <v/>
      </c>
      <c r="CA156" s="510"/>
      <c r="CB156" s="510"/>
      <c r="CC156" s="510"/>
      <c r="CD156" s="510"/>
      <c r="CE156" s="510"/>
      <c r="CF156" s="510"/>
      <c r="CG156" s="510" t="str">
        <f t="shared" si="7"/>
        <v/>
      </c>
      <c r="CH156" s="510" t="str">
        <f>分岐管理シート!AW156</f>
        <v/>
      </c>
      <c r="CI156" s="510" t="str">
        <f t="shared" si="8"/>
        <v/>
      </c>
      <c r="CJ156" s="52" t="str">
        <f t="shared" si="9"/>
        <v/>
      </c>
      <c r="CK156" s="11">
        <f t="shared" si="10"/>
        <v>0</v>
      </c>
    </row>
    <row r="157" spans="1:89" ht="23.4" x14ac:dyDescent="0.2">
      <c r="A157" s="16"/>
      <c r="B157" s="458"/>
      <c r="C157" s="446">
        <v>85</v>
      </c>
      <c r="D157" s="459"/>
      <c r="E157" s="460"/>
      <c r="F157" s="460"/>
      <c r="G157" s="449"/>
      <c r="H157" s="449"/>
      <c r="I157" s="452"/>
      <c r="J157" s="450"/>
      <c r="K157" s="449"/>
      <c r="L157" s="452"/>
      <c r="M157" s="452"/>
      <c r="N157" s="301">
        <v>0</v>
      </c>
      <c r="O157" s="302">
        <v>0</v>
      </c>
      <c r="P157" s="453"/>
      <c r="Q157" s="303"/>
      <c r="R157" s="303"/>
      <c r="S157" s="303"/>
      <c r="T157" s="303"/>
      <c r="U157" s="303"/>
      <c r="V157" s="454"/>
      <c r="W157" s="304"/>
      <c r="X157" s="304"/>
      <c r="Y157" s="304"/>
      <c r="Z157" s="454"/>
      <c r="AA157" s="452"/>
      <c r="AB157" s="449"/>
      <c r="AC157" s="449"/>
      <c r="AD157" s="449"/>
      <c r="AE157" s="544"/>
      <c r="AF157" s="583"/>
      <c r="AG157" s="554"/>
      <c r="AH157" s="455"/>
      <c r="AI157" s="563"/>
      <c r="AJ157" s="593"/>
      <c r="AK157" s="571"/>
      <c r="AL157" s="456"/>
      <c r="AM157" s="379"/>
      <c r="AN157" s="425"/>
      <c r="AO157" s="498"/>
      <c r="AP157" s="23"/>
      <c r="AQ157" s="27"/>
      <c r="AR157" s="31"/>
      <c r="AS157" s="31"/>
      <c r="AT157" s="35"/>
      <c r="AU157" s="37"/>
      <c r="AV157" s="14"/>
      <c r="AW157" s="14"/>
      <c r="AX157" s="14"/>
      <c r="AY157" s="13"/>
      <c r="AZ157" s="41"/>
      <c r="BA157" s="42"/>
      <c r="BB157" s="37"/>
      <c r="BC157" s="37"/>
      <c r="BD157" s="37"/>
      <c r="BE157" s="42"/>
      <c r="BF157" s="42"/>
      <c r="BG157" s="42"/>
      <c r="BH157" s="42"/>
      <c r="BI157" s="37"/>
      <c r="BJ157" s="37"/>
      <c r="BK157" s="45"/>
      <c r="BL157" s="45"/>
      <c r="BM157" s="45"/>
      <c r="BN157" s="45"/>
      <c r="BO157" s="42"/>
      <c r="BP157" s="42"/>
      <c r="BQ157" s="42"/>
      <c r="BR157" s="45"/>
      <c r="BS157" s="37"/>
      <c r="BT157" s="45"/>
      <c r="BU157" s="47"/>
      <c r="BV157" s="51"/>
      <c r="BW157" s="520"/>
      <c r="BX157" s="529" t="str">
        <f t="shared" si="6"/>
        <v/>
      </c>
      <c r="BY157" s="510" t="str">
        <f>IF(F157="","",IF(OR(分岐管理シート!AF157&lt;13,分岐管理シート!AF157&gt;26),"error",""))</f>
        <v/>
      </c>
      <c r="BZ157" s="510" t="str">
        <f>IF(F157="","",IF(VLOOKUP(AE157,―!$AD$1:$AE$26,2,FALSE)&lt;=VLOOKUP(AF157,―!$AD$15:$AE$27,2,FALSE),"","error"))</f>
        <v/>
      </c>
      <c r="CA157" s="510"/>
      <c r="CB157" s="510"/>
      <c r="CC157" s="510"/>
      <c r="CD157" s="510"/>
      <c r="CE157" s="510"/>
      <c r="CF157" s="510"/>
      <c r="CG157" s="510" t="str">
        <f t="shared" si="7"/>
        <v/>
      </c>
      <c r="CH157" s="510" t="str">
        <f>分岐管理シート!AW157</f>
        <v/>
      </c>
      <c r="CI157" s="510" t="str">
        <f t="shared" si="8"/>
        <v/>
      </c>
      <c r="CJ157" s="52" t="str">
        <f t="shared" si="9"/>
        <v/>
      </c>
      <c r="CK157" s="11">
        <f t="shared" si="10"/>
        <v>0</v>
      </c>
    </row>
    <row r="158" spans="1:89" ht="23.4" x14ac:dyDescent="0.2">
      <c r="A158" s="16"/>
      <c r="B158" s="458"/>
      <c r="C158" s="457">
        <v>86</v>
      </c>
      <c r="D158" s="459"/>
      <c r="E158" s="460"/>
      <c r="F158" s="460"/>
      <c r="G158" s="449"/>
      <c r="H158" s="449"/>
      <c r="I158" s="452"/>
      <c r="J158" s="450"/>
      <c r="K158" s="449"/>
      <c r="L158" s="452"/>
      <c r="M158" s="452"/>
      <c r="N158" s="301">
        <v>0</v>
      </c>
      <c r="O158" s="302">
        <v>0</v>
      </c>
      <c r="P158" s="453"/>
      <c r="Q158" s="303"/>
      <c r="R158" s="303"/>
      <c r="S158" s="303"/>
      <c r="T158" s="303"/>
      <c r="U158" s="303"/>
      <c r="V158" s="454"/>
      <c r="W158" s="304"/>
      <c r="X158" s="304"/>
      <c r="Y158" s="304"/>
      <c r="Z158" s="454"/>
      <c r="AA158" s="452"/>
      <c r="AB158" s="449"/>
      <c r="AC158" s="449"/>
      <c r="AD158" s="449"/>
      <c r="AE158" s="544"/>
      <c r="AF158" s="583"/>
      <c r="AG158" s="554"/>
      <c r="AH158" s="455"/>
      <c r="AI158" s="563"/>
      <c r="AJ158" s="593"/>
      <c r="AK158" s="571"/>
      <c r="AL158" s="456"/>
      <c r="AM158" s="379"/>
      <c r="AN158" s="425"/>
      <c r="AO158" s="498"/>
      <c r="AP158" s="23"/>
      <c r="AQ158" s="27"/>
      <c r="AR158" s="31"/>
      <c r="AS158" s="31"/>
      <c r="AT158" s="35"/>
      <c r="AU158" s="37"/>
      <c r="AV158" s="14"/>
      <c r="AW158" s="14"/>
      <c r="AX158" s="14"/>
      <c r="AY158" s="13"/>
      <c r="AZ158" s="41"/>
      <c r="BA158" s="42"/>
      <c r="BB158" s="37"/>
      <c r="BC158" s="37"/>
      <c r="BD158" s="37"/>
      <c r="BE158" s="42"/>
      <c r="BF158" s="42"/>
      <c r="BG158" s="42"/>
      <c r="BH158" s="42"/>
      <c r="BI158" s="37"/>
      <c r="BJ158" s="37"/>
      <c r="BK158" s="45"/>
      <c r="BL158" s="45"/>
      <c r="BM158" s="45"/>
      <c r="BN158" s="45"/>
      <c r="BO158" s="42"/>
      <c r="BP158" s="42"/>
      <c r="BQ158" s="42"/>
      <c r="BR158" s="45"/>
      <c r="BS158" s="37"/>
      <c r="BT158" s="45"/>
      <c r="BU158" s="47"/>
      <c r="BV158" s="51"/>
      <c r="BW158" s="520"/>
      <c r="BX158" s="529" t="str">
        <f t="shared" si="6"/>
        <v/>
      </c>
      <c r="BY158" s="510" t="str">
        <f>IF(F158="","",IF(OR(分岐管理シート!AF158&lt;13,分岐管理シート!AF158&gt;26),"error",""))</f>
        <v/>
      </c>
      <c r="BZ158" s="510" t="str">
        <f>IF(F158="","",IF(VLOOKUP(AE158,―!$AD$1:$AE$26,2,FALSE)&lt;=VLOOKUP(AF158,―!$AD$15:$AE$27,2,FALSE),"","error"))</f>
        <v/>
      </c>
      <c r="CA158" s="510"/>
      <c r="CB158" s="510"/>
      <c r="CC158" s="510"/>
      <c r="CD158" s="510"/>
      <c r="CE158" s="510"/>
      <c r="CF158" s="510"/>
      <c r="CG158" s="510" t="str">
        <f t="shared" si="7"/>
        <v/>
      </c>
      <c r="CH158" s="510" t="str">
        <f>分岐管理シート!AW158</f>
        <v/>
      </c>
      <c r="CI158" s="510" t="str">
        <f t="shared" si="8"/>
        <v/>
      </c>
      <c r="CJ158" s="52" t="str">
        <f t="shared" si="9"/>
        <v/>
      </c>
      <c r="CK158" s="11">
        <f t="shared" si="10"/>
        <v>0</v>
      </c>
    </row>
    <row r="159" spans="1:89" ht="23.4" x14ac:dyDescent="0.2">
      <c r="A159" s="16"/>
      <c r="B159" s="458"/>
      <c r="C159" s="457">
        <v>87</v>
      </c>
      <c r="D159" s="459"/>
      <c r="E159" s="460"/>
      <c r="F159" s="460"/>
      <c r="G159" s="449"/>
      <c r="H159" s="449"/>
      <c r="I159" s="452"/>
      <c r="J159" s="450"/>
      <c r="K159" s="449"/>
      <c r="L159" s="452"/>
      <c r="M159" s="452"/>
      <c r="N159" s="301">
        <v>0</v>
      </c>
      <c r="O159" s="302">
        <v>0</v>
      </c>
      <c r="P159" s="453"/>
      <c r="Q159" s="303"/>
      <c r="R159" s="303"/>
      <c r="S159" s="303"/>
      <c r="T159" s="303"/>
      <c r="U159" s="303"/>
      <c r="V159" s="454"/>
      <c r="W159" s="304"/>
      <c r="X159" s="304"/>
      <c r="Y159" s="304"/>
      <c r="Z159" s="454"/>
      <c r="AA159" s="452"/>
      <c r="AB159" s="449"/>
      <c r="AC159" s="449"/>
      <c r="AD159" s="449"/>
      <c r="AE159" s="544"/>
      <c r="AF159" s="583"/>
      <c r="AG159" s="554"/>
      <c r="AH159" s="455"/>
      <c r="AI159" s="563"/>
      <c r="AJ159" s="593"/>
      <c r="AK159" s="571"/>
      <c r="AL159" s="456"/>
      <c r="AM159" s="379"/>
      <c r="AN159" s="425"/>
      <c r="AO159" s="498"/>
      <c r="AP159" s="23"/>
      <c r="AQ159" s="27"/>
      <c r="AR159" s="31"/>
      <c r="AS159" s="31"/>
      <c r="AT159" s="35"/>
      <c r="AU159" s="37"/>
      <c r="AV159" s="14"/>
      <c r="AW159" s="14"/>
      <c r="AX159" s="14"/>
      <c r="AY159" s="13"/>
      <c r="AZ159" s="41"/>
      <c r="BA159" s="42"/>
      <c r="BB159" s="37"/>
      <c r="BC159" s="37"/>
      <c r="BD159" s="37"/>
      <c r="BE159" s="42"/>
      <c r="BF159" s="42"/>
      <c r="BG159" s="42"/>
      <c r="BH159" s="42"/>
      <c r="BI159" s="37"/>
      <c r="BJ159" s="37"/>
      <c r="BK159" s="45"/>
      <c r="BL159" s="45"/>
      <c r="BM159" s="45"/>
      <c r="BN159" s="45"/>
      <c r="BO159" s="42"/>
      <c r="BP159" s="42"/>
      <c r="BQ159" s="42"/>
      <c r="BR159" s="45"/>
      <c r="BS159" s="37"/>
      <c r="BT159" s="45"/>
      <c r="BU159" s="47"/>
      <c r="BV159" s="51"/>
      <c r="BW159" s="520"/>
      <c r="BX159" s="529" t="str">
        <f t="shared" si="6"/>
        <v/>
      </c>
      <c r="BY159" s="510" t="str">
        <f>IF(F159="","",IF(OR(分岐管理シート!AF159&lt;13,分岐管理シート!AF159&gt;26),"error",""))</f>
        <v/>
      </c>
      <c r="BZ159" s="510" t="str">
        <f>IF(F159="","",IF(VLOOKUP(AE159,―!$AD$1:$AE$26,2,FALSE)&lt;=VLOOKUP(AF159,―!$AD$15:$AE$27,2,FALSE),"","error"))</f>
        <v/>
      </c>
      <c r="CA159" s="510"/>
      <c r="CB159" s="510"/>
      <c r="CC159" s="510"/>
      <c r="CD159" s="510"/>
      <c r="CE159" s="510"/>
      <c r="CF159" s="510"/>
      <c r="CG159" s="510" t="str">
        <f t="shared" si="7"/>
        <v/>
      </c>
      <c r="CH159" s="510" t="str">
        <f>分岐管理シート!AW159</f>
        <v/>
      </c>
      <c r="CI159" s="510" t="str">
        <f t="shared" si="8"/>
        <v/>
      </c>
      <c r="CJ159" s="52" t="str">
        <f t="shared" si="9"/>
        <v/>
      </c>
      <c r="CK159" s="11">
        <f t="shared" si="10"/>
        <v>0</v>
      </c>
    </row>
    <row r="160" spans="1:89" ht="23.4" x14ac:dyDescent="0.2">
      <c r="A160" s="16"/>
      <c r="B160" s="458"/>
      <c r="C160" s="446">
        <v>88</v>
      </c>
      <c r="D160" s="459"/>
      <c r="E160" s="460"/>
      <c r="F160" s="460"/>
      <c r="G160" s="449"/>
      <c r="H160" s="449"/>
      <c r="I160" s="452"/>
      <c r="J160" s="450"/>
      <c r="K160" s="449"/>
      <c r="L160" s="452"/>
      <c r="M160" s="452"/>
      <c r="N160" s="301">
        <v>0</v>
      </c>
      <c r="O160" s="302">
        <v>0</v>
      </c>
      <c r="P160" s="453"/>
      <c r="Q160" s="303"/>
      <c r="R160" s="303"/>
      <c r="S160" s="303"/>
      <c r="T160" s="303"/>
      <c r="U160" s="303"/>
      <c r="V160" s="454"/>
      <c r="W160" s="304"/>
      <c r="X160" s="304"/>
      <c r="Y160" s="304"/>
      <c r="Z160" s="454"/>
      <c r="AA160" s="452"/>
      <c r="AB160" s="449"/>
      <c r="AC160" s="449"/>
      <c r="AD160" s="449"/>
      <c r="AE160" s="544"/>
      <c r="AF160" s="583"/>
      <c r="AG160" s="554"/>
      <c r="AH160" s="455"/>
      <c r="AI160" s="563"/>
      <c r="AJ160" s="593"/>
      <c r="AK160" s="571"/>
      <c r="AL160" s="456"/>
      <c r="AM160" s="379"/>
      <c r="AN160" s="425"/>
      <c r="AO160" s="498"/>
      <c r="AP160" s="23"/>
      <c r="AQ160" s="27"/>
      <c r="AR160" s="31"/>
      <c r="AS160" s="31"/>
      <c r="AT160" s="35"/>
      <c r="AU160" s="37"/>
      <c r="AV160" s="14"/>
      <c r="AW160" s="14"/>
      <c r="AX160" s="14"/>
      <c r="AY160" s="13"/>
      <c r="AZ160" s="41"/>
      <c r="BA160" s="42"/>
      <c r="BB160" s="37"/>
      <c r="BC160" s="37"/>
      <c r="BD160" s="37"/>
      <c r="BE160" s="42"/>
      <c r="BF160" s="42"/>
      <c r="BG160" s="42"/>
      <c r="BH160" s="42"/>
      <c r="BI160" s="37"/>
      <c r="BJ160" s="37"/>
      <c r="BK160" s="45"/>
      <c r="BL160" s="45"/>
      <c r="BM160" s="45"/>
      <c r="BN160" s="45"/>
      <c r="BO160" s="42"/>
      <c r="BP160" s="42"/>
      <c r="BQ160" s="42"/>
      <c r="BR160" s="45"/>
      <c r="BS160" s="37"/>
      <c r="BT160" s="45"/>
      <c r="BU160" s="47"/>
      <c r="BV160" s="51"/>
      <c r="BW160" s="520"/>
      <c r="BX160" s="529" t="str">
        <f t="shared" si="6"/>
        <v/>
      </c>
      <c r="BY160" s="510" t="str">
        <f>IF(F160="","",IF(OR(分岐管理シート!AF160&lt;13,分岐管理シート!AF160&gt;26),"error",""))</f>
        <v/>
      </c>
      <c r="BZ160" s="510" t="str">
        <f>IF(F160="","",IF(VLOOKUP(AE160,―!$AD$1:$AE$26,2,FALSE)&lt;=VLOOKUP(AF160,―!$AD$15:$AE$27,2,FALSE),"","error"))</f>
        <v/>
      </c>
      <c r="CA160" s="510"/>
      <c r="CB160" s="510"/>
      <c r="CC160" s="510"/>
      <c r="CD160" s="510"/>
      <c r="CE160" s="510"/>
      <c r="CF160" s="510"/>
      <c r="CG160" s="510" t="str">
        <f t="shared" si="7"/>
        <v/>
      </c>
      <c r="CH160" s="510" t="str">
        <f>分岐管理シート!AW160</f>
        <v/>
      </c>
      <c r="CI160" s="510" t="str">
        <f t="shared" si="8"/>
        <v/>
      </c>
      <c r="CJ160" s="52" t="str">
        <f t="shared" si="9"/>
        <v/>
      </c>
      <c r="CK160" s="11">
        <f t="shared" si="10"/>
        <v>0</v>
      </c>
    </row>
    <row r="161" spans="1:89" ht="23.4" x14ac:dyDescent="0.2">
      <c r="A161" s="16"/>
      <c r="B161" s="458"/>
      <c r="C161" s="457">
        <v>89</v>
      </c>
      <c r="D161" s="459"/>
      <c r="E161" s="460"/>
      <c r="F161" s="460"/>
      <c r="G161" s="449"/>
      <c r="H161" s="449"/>
      <c r="I161" s="452"/>
      <c r="J161" s="450"/>
      <c r="K161" s="449"/>
      <c r="L161" s="452"/>
      <c r="M161" s="452"/>
      <c r="N161" s="301">
        <v>0</v>
      </c>
      <c r="O161" s="302">
        <v>0</v>
      </c>
      <c r="P161" s="453"/>
      <c r="Q161" s="303"/>
      <c r="R161" s="303"/>
      <c r="S161" s="303"/>
      <c r="T161" s="303"/>
      <c r="U161" s="303"/>
      <c r="V161" s="454"/>
      <c r="W161" s="304"/>
      <c r="X161" s="304"/>
      <c r="Y161" s="304"/>
      <c r="Z161" s="454"/>
      <c r="AA161" s="452"/>
      <c r="AB161" s="449"/>
      <c r="AC161" s="449"/>
      <c r="AD161" s="449"/>
      <c r="AE161" s="544"/>
      <c r="AF161" s="583"/>
      <c r="AG161" s="554"/>
      <c r="AH161" s="455"/>
      <c r="AI161" s="563"/>
      <c r="AJ161" s="593"/>
      <c r="AK161" s="571"/>
      <c r="AL161" s="456"/>
      <c r="AM161" s="379"/>
      <c r="AN161" s="425"/>
      <c r="AO161" s="498"/>
      <c r="AP161" s="23"/>
      <c r="AQ161" s="27"/>
      <c r="AR161" s="31"/>
      <c r="AS161" s="31"/>
      <c r="AT161" s="35"/>
      <c r="AU161" s="37"/>
      <c r="AV161" s="14"/>
      <c r="AW161" s="14"/>
      <c r="AX161" s="14"/>
      <c r="AY161" s="13"/>
      <c r="AZ161" s="41"/>
      <c r="BA161" s="42"/>
      <c r="BB161" s="37"/>
      <c r="BC161" s="37"/>
      <c r="BD161" s="37"/>
      <c r="BE161" s="42"/>
      <c r="BF161" s="42"/>
      <c r="BG161" s="42"/>
      <c r="BH161" s="42"/>
      <c r="BI161" s="37"/>
      <c r="BJ161" s="37"/>
      <c r="BK161" s="45"/>
      <c r="BL161" s="45"/>
      <c r="BM161" s="45"/>
      <c r="BN161" s="45"/>
      <c r="BO161" s="42"/>
      <c r="BP161" s="42"/>
      <c r="BQ161" s="42"/>
      <c r="BR161" s="45"/>
      <c r="BS161" s="37"/>
      <c r="BT161" s="45"/>
      <c r="BU161" s="47"/>
      <c r="BV161" s="51"/>
      <c r="BW161" s="520"/>
      <c r="BX161" s="529" t="str">
        <f t="shared" si="6"/>
        <v/>
      </c>
      <c r="BY161" s="510" t="str">
        <f>IF(F161="","",IF(OR(分岐管理シート!AF161&lt;13,分岐管理シート!AF161&gt;26),"error",""))</f>
        <v/>
      </c>
      <c r="BZ161" s="510" t="str">
        <f>IF(F161="","",IF(VLOOKUP(AE161,―!$AD$1:$AE$26,2,FALSE)&lt;=VLOOKUP(AF161,―!$AD$15:$AE$27,2,FALSE),"","error"))</f>
        <v/>
      </c>
      <c r="CA161" s="510"/>
      <c r="CB161" s="510"/>
      <c r="CC161" s="510"/>
      <c r="CD161" s="510"/>
      <c r="CE161" s="510"/>
      <c r="CF161" s="510"/>
      <c r="CG161" s="510" t="str">
        <f t="shared" si="7"/>
        <v/>
      </c>
      <c r="CH161" s="510" t="str">
        <f>分岐管理シート!AW161</f>
        <v/>
      </c>
      <c r="CI161" s="510" t="str">
        <f t="shared" si="8"/>
        <v/>
      </c>
      <c r="CJ161" s="52" t="str">
        <f t="shared" si="9"/>
        <v/>
      </c>
      <c r="CK161" s="11">
        <f t="shared" si="10"/>
        <v>0</v>
      </c>
    </row>
    <row r="162" spans="1:89" ht="23.4" x14ac:dyDescent="0.2">
      <c r="A162" s="16"/>
      <c r="B162" s="458"/>
      <c r="C162" s="457">
        <v>90</v>
      </c>
      <c r="D162" s="459"/>
      <c r="E162" s="460"/>
      <c r="F162" s="460"/>
      <c r="G162" s="449"/>
      <c r="H162" s="449"/>
      <c r="I162" s="452"/>
      <c r="J162" s="450"/>
      <c r="K162" s="449"/>
      <c r="L162" s="452"/>
      <c r="M162" s="452"/>
      <c r="N162" s="301">
        <v>0</v>
      </c>
      <c r="O162" s="302">
        <v>0</v>
      </c>
      <c r="P162" s="453"/>
      <c r="Q162" s="303"/>
      <c r="R162" s="303"/>
      <c r="S162" s="303"/>
      <c r="T162" s="303"/>
      <c r="U162" s="303"/>
      <c r="V162" s="454"/>
      <c r="W162" s="304"/>
      <c r="X162" s="304"/>
      <c r="Y162" s="304"/>
      <c r="Z162" s="454"/>
      <c r="AA162" s="452"/>
      <c r="AB162" s="449"/>
      <c r="AC162" s="449"/>
      <c r="AD162" s="449"/>
      <c r="AE162" s="544"/>
      <c r="AF162" s="583"/>
      <c r="AG162" s="554"/>
      <c r="AH162" s="455"/>
      <c r="AI162" s="563"/>
      <c r="AJ162" s="593"/>
      <c r="AK162" s="571"/>
      <c r="AL162" s="456"/>
      <c r="AM162" s="379"/>
      <c r="AN162" s="425"/>
      <c r="AO162" s="498"/>
      <c r="AP162" s="23"/>
      <c r="AQ162" s="27"/>
      <c r="AR162" s="31"/>
      <c r="AS162" s="31"/>
      <c r="AT162" s="35"/>
      <c r="AU162" s="37"/>
      <c r="AV162" s="14"/>
      <c r="AW162" s="14"/>
      <c r="AX162" s="14"/>
      <c r="AY162" s="13"/>
      <c r="AZ162" s="41"/>
      <c r="BA162" s="42"/>
      <c r="BB162" s="37"/>
      <c r="BC162" s="37"/>
      <c r="BD162" s="37"/>
      <c r="BE162" s="42"/>
      <c r="BF162" s="42"/>
      <c r="BG162" s="42"/>
      <c r="BH162" s="42"/>
      <c r="BI162" s="37"/>
      <c r="BJ162" s="37"/>
      <c r="BK162" s="45"/>
      <c r="BL162" s="45"/>
      <c r="BM162" s="45"/>
      <c r="BN162" s="45"/>
      <c r="BO162" s="42"/>
      <c r="BP162" s="42"/>
      <c r="BQ162" s="42"/>
      <c r="BR162" s="45"/>
      <c r="BS162" s="37"/>
      <c r="BT162" s="45"/>
      <c r="BU162" s="47"/>
      <c r="BV162" s="51"/>
      <c r="BW162" s="520"/>
      <c r="BX162" s="529" t="str">
        <f t="shared" si="6"/>
        <v/>
      </c>
      <c r="BY162" s="510" t="str">
        <f>IF(F162="","",IF(OR(分岐管理シート!AF162&lt;13,分岐管理シート!AF162&gt;26),"error",""))</f>
        <v/>
      </c>
      <c r="BZ162" s="510" t="str">
        <f>IF(F162="","",IF(VLOOKUP(AE162,―!$AD$1:$AE$26,2,FALSE)&lt;=VLOOKUP(AF162,―!$AD$15:$AE$27,2,FALSE),"","error"))</f>
        <v/>
      </c>
      <c r="CA162" s="510"/>
      <c r="CB162" s="510"/>
      <c r="CC162" s="510"/>
      <c r="CD162" s="510"/>
      <c r="CE162" s="510"/>
      <c r="CF162" s="510"/>
      <c r="CG162" s="510" t="str">
        <f t="shared" si="7"/>
        <v/>
      </c>
      <c r="CH162" s="510" t="str">
        <f>分岐管理シート!AW162</f>
        <v/>
      </c>
      <c r="CI162" s="510" t="str">
        <f t="shared" si="8"/>
        <v/>
      </c>
      <c r="CJ162" s="52" t="str">
        <f t="shared" si="9"/>
        <v/>
      </c>
      <c r="CK162" s="11">
        <f t="shared" si="10"/>
        <v>0</v>
      </c>
    </row>
    <row r="163" spans="1:89" ht="23.4" x14ac:dyDescent="0.2">
      <c r="A163" s="16"/>
      <c r="B163" s="458"/>
      <c r="C163" s="446">
        <v>91</v>
      </c>
      <c r="D163" s="459"/>
      <c r="E163" s="460"/>
      <c r="F163" s="460"/>
      <c r="G163" s="449"/>
      <c r="H163" s="449"/>
      <c r="I163" s="452"/>
      <c r="J163" s="450"/>
      <c r="K163" s="449"/>
      <c r="L163" s="452"/>
      <c r="M163" s="452"/>
      <c r="N163" s="301">
        <v>0</v>
      </c>
      <c r="O163" s="302">
        <v>0</v>
      </c>
      <c r="P163" s="453"/>
      <c r="Q163" s="303"/>
      <c r="R163" s="303"/>
      <c r="S163" s="303"/>
      <c r="T163" s="303"/>
      <c r="U163" s="303"/>
      <c r="V163" s="454"/>
      <c r="W163" s="304"/>
      <c r="X163" s="304"/>
      <c r="Y163" s="304"/>
      <c r="Z163" s="454"/>
      <c r="AA163" s="452"/>
      <c r="AB163" s="449"/>
      <c r="AC163" s="449"/>
      <c r="AD163" s="449"/>
      <c r="AE163" s="544"/>
      <c r="AF163" s="583"/>
      <c r="AG163" s="554"/>
      <c r="AH163" s="455"/>
      <c r="AI163" s="563"/>
      <c r="AJ163" s="593"/>
      <c r="AK163" s="571"/>
      <c r="AL163" s="456"/>
      <c r="AM163" s="379"/>
      <c r="AN163" s="425"/>
      <c r="AO163" s="498"/>
      <c r="AP163" s="23"/>
      <c r="AQ163" s="27"/>
      <c r="AR163" s="31"/>
      <c r="AS163" s="31"/>
      <c r="AT163" s="35"/>
      <c r="AU163" s="37"/>
      <c r="AV163" s="14"/>
      <c r="AW163" s="14"/>
      <c r="AX163" s="14"/>
      <c r="AY163" s="13"/>
      <c r="AZ163" s="41"/>
      <c r="BA163" s="42"/>
      <c r="BB163" s="37"/>
      <c r="BC163" s="37"/>
      <c r="BD163" s="37"/>
      <c r="BE163" s="42"/>
      <c r="BF163" s="42"/>
      <c r="BG163" s="42"/>
      <c r="BH163" s="42"/>
      <c r="BI163" s="37"/>
      <c r="BJ163" s="37"/>
      <c r="BK163" s="45"/>
      <c r="BL163" s="45"/>
      <c r="BM163" s="45"/>
      <c r="BN163" s="45"/>
      <c r="BO163" s="42"/>
      <c r="BP163" s="42"/>
      <c r="BQ163" s="42"/>
      <c r="BR163" s="45"/>
      <c r="BS163" s="37"/>
      <c r="BT163" s="45"/>
      <c r="BU163" s="47"/>
      <c r="BV163" s="51"/>
      <c r="BW163" s="520"/>
      <c r="BX163" s="529" t="str">
        <f t="shared" si="6"/>
        <v/>
      </c>
      <c r="BY163" s="510" t="str">
        <f>IF(F163="","",IF(OR(分岐管理シート!AF163&lt;13,分岐管理シート!AF163&gt;26),"error",""))</f>
        <v/>
      </c>
      <c r="BZ163" s="510" t="str">
        <f>IF(F163="","",IF(VLOOKUP(AE163,―!$AD$1:$AE$26,2,FALSE)&lt;=VLOOKUP(AF163,―!$AD$15:$AE$27,2,FALSE),"","error"))</f>
        <v/>
      </c>
      <c r="CA163" s="510"/>
      <c r="CB163" s="510"/>
      <c r="CC163" s="510"/>
      <c r="CD163" s="510"/>
      <c r="CE163" s="510"/>
      <c r="CF163" s="510"/>
      <c r="CG163" s="510" t="str">
        <f t="shared" si="7"/>
        <v/>
      </c>
      <c r="CH163" s="510" t="str">
        <f>分岐管理シート!AW163</f>
        <v/>
      </c>
      <c r="CI163" s="510" t="str">
        <f t="shared" si="8"/>
        <v/>
      </c>
      <c r="CJ163" s="52" t="str">
        <f t="shared" si="9"/>
        <v/>
      </c>
      <c r="CK163" s="11">
        <f t="shared" si="10"/>
        <v>0</v>
      </c>
    </row>
    <row r="164" spans="1:89" ht="23.4" x14ac:dyDescent="0.2">
      <c r="A164" s="16"/>
      <c r="B164" s="458"/>
      <c r="C164" s="457">
        <v>92</v>
      </c>
      <c r="D164" s="459"/>
      <c r="E164" s="460"/>
      <c r="F164" s="460"/>
      <c r="G164" s="449"/>
      <c r="H164" s="449"/>
      <c r="I164" s="452"/>
      <c r="J164" s="450"/>
      <c r="K164" s="449"/>
      <c r="L164" s="452"/>
      <c r="M164" s="452"/>
      <c r="N164" s="301">
        <v>0</v>
      </c>
      <c r="O164" s="302">
        <v>0</v>
      </c>
      <c r="P164" s="453"/>
      <c r="Q164" s="303"/>
      <c r="R164" s="303"/>
      <c r="S164" s="303"/>
      <c r="T164" s="303"/>
      <c r="U164" s="303"/>
      <c r="V164" s="454"/>
      <c r="W164" s="304"/>
      <c r="X164" s="304"/>
      <c r="Y164" s="304"/>
      <c r="Z164" s="454"/>
      <c r="AA164" s="452"/>
      <c r="AB164" s="449"/>
      <c r="AC164" s="449"/>
      <c r="AD164" s="449"/>
      <c r="AE164" s="544"/>
      <c r="AF164" s="583"/>
      <c r="AG164" s="554"/>
      <c r="AH164" s="455"/>
      <c r="AI164" s="563"/>
      <c r="AJ164" s="593"/>
      <c r="AK164" s="571"/>
      <c r="AL164" s="456"/>
      <c r="AM164" s="379"/>
      <c r="AN164" s="425"/>
      <c r="AO164" s="498"/>
      <c r="AP164" s="23"/>
      <c r="AQ164" s="27"/>
      <c r="AR164" s="31"/>
      <c r="AS164" s="31"/>
      <c r="AT164" s="35"/>
      <c r="AU164" s="37"/>
      <c r="AV164" s="14"/>
      <c r="AW164" s="14"/>
      <c r="AX164" s="14"/>
      <c r="AY164" s="13"/>
      <c r="AZ164" s="41"/>
      <c r="BA164" s="42"/>
      <c r="BB164" s="37"/>
      <c r="BC164" s="37"/>
      <c r="BD164" s="37"/>
      <c r="BE164" s="42"/>
      <c r="BF164" s="42"/>
      <c r="BG164" s="42"/>
      <c r="BH164" s="42"/>
      <c r="BI164" s="37"/>
      <c r="BJ164" s="37"/>
      <c r="BK164" s="45"/>
      <c r="BL164" s="45"/>
      <c r="BM164" s="45"/>
      <c r="BN164" s="45"/>
      <c r="BO164" s="42"/>
      <c r="BP164" s="42"/>
      <c r="BQ164" s="42"/>
      <c r="BR164" s="45"/>
      <c r="BS164" s="37"/>
      <c r="BT164" s="45"/>
      <c r="BU164" s="47"/>
      <c r="BV164" s="51"/>
      <c r="BW164" s="520"/>
      <c r="BX164" s="529" t="str">
        <f t="shared" si="6"/>
        <v/>
      </c>
      <c r="BY164" s="510" t="str">
        <f>IF(F164="","",IF(OR(分岐管理シート!AF164&lt;13,分岐管理シート!AF164&gt;26),"error",""))</f>
        <v/>
      </c>
      <c r="BZ164" s="510" t="str">
        <f>IF(F164="","",IF(VLOOKUP(AE164,―!$AD$1:$AE$26,2,FALSE)&lt;=VLOOKUP(AF164,―!$AD$15:$AE$27,2,FALSE),"","error"))</f>
        <v/>
      </c>
      <c r="CA164" s="510"/>
      <c r="CB164" s="510"/>
      <c r="CC164" s="510"/>
      <c r="CD164" s="510"/>
      <c r="CE164" s="510"/>
      <c r="CF164" s="510"/>
      <c r="CG164" s="510" t="str">
        <f t="shared" si="7"/>
        <v/>
      </c>
      <c r="CH164" s="510" t="str">
        <f>分岐管理シート!AW164</f>
        <v/>
      </c>
      <c r="CI164" s="510" t="str">
        <f t="shared" si="8"/>
        <v/>
      </c>
      <c r="CJ164" s="52" t="str">
        <f t="shared" si="9"/>
        <v/>
      </c>
      <c r="CK164" s="11">
        <f t="shared" si="10"/>
        <v>0</v>
      </c>
    </row>
    <row r="165" spans="1:89" ht="23.4" x14ac:dyDescent="0.2">
      <c r="A165" s="16"/>
      <c r="B165" s="458"/>
      <c r="C165" s="457">
        <v>93</v>
      </c>
      <c r="D165" s="459"/>
      <c r="E165" s="460"/>
      <c r="F165" s="460"/>
      <c r="G165" s="449"/>
      <c r="H165" s="449"/>
      <c r="I165" s="452"/>
      <c r="J165" s="450"/>
      <c r="K165" s="449"/>
      <c r="L165" s="452"/>
      <c r="M165" s="452"/>
      <c r="N165" s="301">
        <v>0</v>
      </c>
      <c r="O165" s="302">
        <v>0</v>
      </c>
      <c r="P165" s="453"/>
      <c r="Q165" s="303"/>
      <c r="R165" s="303"/>
      <c r="S165" s="303"/>
      <c r="T165" s="303"/>
      <c r="U165" s="303"/>
      <c r="V165" s="454"/>
      <c r="W165" s="304"/>
      <c r="X165" s="304"/>
      <c r="Y165" s="304"/>
      <c r="Z165" s="454"/>
      <c r="AA165" s="452"/>
      <c r="AB165" s="449"/>
      <c r="AC165" s="449"/>
      <c r="AD165" s="449"/>
      <c r="AE165" s="544"/>
      <c r="AF165" s="583"/>
      <c r="AG165" s="554"/>
      <c r="AH165" s="455"/>
      <c r="AI165" s="563"/>
      <c r="AJ165" s="593"/>
      <c r="AK165" s="571"/>
      <c r="AL165" s="456"/>
      <c r="AM165" s="379"/>
      <c r="AN165" s="425"/>
      <c r="AO165" s="498"/>
      <c r="AP165" s="23"/>
      <c r="AQ165" s="27"/>
      <c r="AR165" s="31"/>
      <c r="AS165" s="31"/>
      <c r="AT165" s="35"/>
      <c r="AU165" s="37"/>
      <c r="AV165" s="14"/>
      <c r="AW165" s="14"/>
      <c r="AX165" s="14"/>
      <c r="AY165" s="13"/>
      <c r="AZ165" s="41"/>
      <c r="BA165" s="42"/>
      <c r="BB165" s="37"/>
      <c r="BC165" s="37"/>
      <c r="BD165" s="37"/>
      <c r="BE165" s="42"/>
      <c r="BF165" s="42"/>
      <c r="BG165" s="42"/>
      <c r="BH165" s="42"/>
      <c r="BI165" s="37"/>
      <c r="BJ165" s="37"/>
      <c r="BK165" s="45"/>
      <c r="BL165" s="45"/>
      <c r="BM165" s="45"/>
      <c r="BN165" s="45"/>
      <c r="BO165" s="42"/>
      <c r="BP165" s="42"/>
      <c r="BQ165" s="42"/>
      <c r="BR165" s="45"/>
      <c r="BS165" s="37"/>
      <c r="BT165" s="45"/>
      <c r="BU165" s="47"/>
      <c r="BV165" s="51"/>
      <c r="BW165" s="520"/>
      <c r="BX165" s="529" t="str">
        <f t="shared" si="6"/>
        <v/>
      </c>
      <c r="BY165" s="510" t="str">
        <f>IF(F165="","",IF(OR(分岐管理シート!AF165&lt;13,分岐管理シート!AF165&gt;26),"error",""))</f>
        <v/>
      </c>
      <c r="BZ165" s="510" t="str">
        <f>IF(F165="","",IF(VLOOKUP(AE165,―!$AD$1:$AE$26,2,FALSE)&lt;=VLOOKUP(AF165,―!$AD$15:$AE$27,2,FALSE),"","error"))</f>
        <v/>
      </c>
      <c r="CA165" s="510"/>
      <c r="CB165" s="510"/>
      <c r="CC165" s="510"/>
      <c r="CD165" s="510"/>
      <c r="CE165" s="510"/>
      <c r="CF165" s="510"/>
      <c r="CG165" s="510" t="str">
        <f t="shared" si="7"/>
        <v/>
      </c>
      <c r="CH165" s="510" t="str">
        <f>分岐管理シート!AW165</f>
        <v/>
      </c>
      <c r="CI165" s="510" t="str">
        <f t="shared" si="8"/>
        <v/>
      </c>
      <c r="CJ165" s="52" t="str">
        <f t="shared" si="9"/>
        <v/>
      </c>
      <c r="CK165" s="11">
        <f t="shared" si="10"/>
        <v>0</v>
      </c>
    </row>
    <row r="166" spans="1:89" ht="23.4" x14ac:dyDescent="0.2">
      <c r="A166" s="16"/>
      <c r="B166" s="458"/>
      <c r="C166" s="446">
        <v>94</v>
      </c>
      <c r="D166" s="459"/>
      <c r="E166" s="460"/>
      <c r="F166" s="460"/>
      <c r="G166" s="449"/>
      <c r="H166" s="449"/>
      <c r="I166" s="452"/>
      <c r="J166" s="450"/>
      <c r="K166" s="449"/>
      <c r="L166" s="452"/>
      <c r="M166" s="452"/>
      <c r="N166" s="301">
        <v>0</v>
      </c>
      <c r="O166" s="302">
        <v>0</v>
      </c>
      <c r="P166" s="453"/>
      <c r="Q166" s="303"/>
      <c r="R166" s="303"/>
      <c r="S166" s="303"/>
      <c r="T166" s="303"/>
      <c r="U166" s="303"/>
      <c r="V166" s="454"/>
      <c r="W166" s="304"/>
      <c r="X166" s="304"/>
      <c r="Y166" s="304"/>
      <c r="Z166" s="454"/>
      <c r="AA166" s="452"/>
      <c r="AB166" s="449"/>
      <c r="AC166" s="449"/>
      <c r="AD166" s="449"/>
      <c r="AE166" s="544"/>
      <c r="AF166" s="583"/>
      <c r="AG166" s="554"/>
      <c r="AH166" s="455"/>
      <c r="AI166" s="563"/>
      <c r="AJ166" s="593"/>
      <c r="AK166" s="571"/>
      <c r="AL166" s="456"/>
      <c r="AM166" s="379"/>
      <c r="AN166" s="425"/>
      <c r="AO166" s="498"/>
      <c r="AP166" s="23"/>
      <c r="AQ166" s="27"/>
      <c r="AR166" s="31"/>
      <c r="AS166" s="31"/>
      <c r="AT166" s="35"/>
      <c r="AU166" s="37"/>
      <c r="AV166" s="14"/>
      <c r="AW166" s="14"/>
      <c r="AX166" s="14"/>
      <c r="AY166" s="13"/>
      <c r="AZ166" s="41"/>
      <c r="BA166" s="42"/>
      <c r="BB166" s="37"/>
      <c r="BC166" s="37"/>
      <c r="BD166" s="37"/>
      <c r="BE166" s="42"/>
      <c r="BF166" s="42"/>
      <c r="BG166" s="42"/>
      <c r="BH166" s="42"/>
      <c r="BI166" s="37"/>
      <c r="BJ166" s="37"/>
      <c r="BK166" s="45"/>
      <c r="BL166" s="45"/>
      <c r="BM166" s="45"/>
      <c r="BN166" s="45"/>
      <c r="BO166" s="42"/>
      <c r="BP166" s="42"/>
      <c r="BQ166" s="42"/>
      <c r="BR166" s="45"/>
      <c r="BS166" s="37"/>
      <c r="BT166" s="45"/>
      <c r="BU166" s="47"/>
      <c r="BV166" s="51"/>
      <c r="BW166" s="520"/>
      <c r="BX166" s="529" t="str">
        <f t="shared" si="6"/>
        <v/>
      </c>
      <c r="BY166" s="510" t="str">
        <f>IF(F166="","",IF(OR(分岐管理シート!AF166&lt;13,分岐管理シート!AF166&gt;26),"error",""))</f>
        <v/>
      </c>
      <c r="BZ166" s="510" t="str">
        <f>IF(F166="","",IF(VLOOKUP(AE166,―!$AD$1:$AE$26,2,FALSE)&lt;=VLOOKUP(AF166,―!$AD$15:$AE$27,2,FALSE),"","error"))</f>
        <v/>
      </c>
      <c r="CA166" s="510"/>
      <c r="CB166" s="510"/>
      <c r="CC166" s="510"/>
      <c r="CD166" s="510"/>
      <c r="CE166" s="510"/>
      <c r="CF166" s="510"/>
      <c r="CG166" s="510" t="str">
        <f t="shared" si="7"/>
        <v/>
      </c>
      <c r="CH166" s="510" t="str">
        <f>分岐管理シート!AW166</f>
        <v/>
      </c>
      <c r="CI166" s="510" t="str">
        <f t="shared" si="8"/>
        <v/>
      </c>
      <c r="CJ166" s="52" t="str">
        <f t="shared" si="9"/>
        <v/>
      </c>
      <c r="CK166" s="11">
        <f t="shared" si="10"/>
        <v>0</v>
      </c>
    </row>
    <row r="167" spans="1:89" ht="23.4" x14ac:dyDescent="0.2">
      <c r="A167" s="16"/>
      <c r="B167" s="458"/>
      <c r="C167" s="457">
        <v>95</v>
      </c>
      <c r="D167" s="459"/>
      <c r="E167" s="460"/>
      <c r="F167" s="460"/>
      <c r="G167" s="449"/>
      <c r="H167" s="449"/>
      <c r="I167" s="452"/>
      <c r="J167" s="450"/>
      <c r="K167" s="449"/>
      <c r="L167" s="452"/>
      <c r="M167" s="452"/>
      <c r="N167" s="301">
        <v>0</v>
      </c>
      <c r="O167" s="302">
        <v>0</v>
      </c>
      <c r="P167" s="453"/>
      <c r="Q167" s="303"/>
      <c r="R167" s="303"/>
      <c r="S167" s="303"/>
      <c r="T167" s="303"/>
      <c r="U167" s="303"/>
      <c r="V167" s="454"/>
      <c r="W167" s="304"/>
      <c r="X167" s="304"/>
      <c r="Y167" s="304"/>
      <c r="Z167" s="454"/>
      <c r="AA167" s="452"/>
      <c r="AB167" s="449"/>
      <c r="AC167" s="449"/>
      <c r="AD167" s="449"/>
      <c r="AE167" s="544"/>
      <c r="AF167" s="583"/>
      <c r="AG167" s="554"/>
      <c r="AH167" s="455"/>
      <c r="AI167" s="563"/>
      <c r="AJ167" s="593"/>
      <c r="AK167" s="571"/>
      <c r="AL167" s="456"/>
      <c r="AM167" s="379"/>
      <c r="AN167" s="425"/>
      <c r="AO167" s="498"/>
      <c r="AP167" s="23"/>
      <c r="AQ167" s="27"/>
      <c r="AR167" s="31"/>
      <c r="AS167" s="31"/>
      <c r="AT167" s="35"/>
      <c r="AU167" s="37"/>
      <c r="AV167" s="14"/>
      <c r="AW167" s="14"/>
      <c r="AX167" s="14"/>
      <c r="AY167" s="13"/>
      <c r="AZ167" s="41"/>
      <c r="BA167" s="42"/>
      <c r="BB167" s="37"/>
      <c r="BC167" s="37"/>
      <c r="BD167" s="37"/>
      <c r="BE167" s="42"/>
      <c r="BF167" s="42"/>
      <c r="BG167" s="42"/>
      <c r="BH167" s="42"/>
      <c r="BI167" s="37"/>
      <c r="BJ167" s="37"/>
      <c r="BK167" s="45"/>
      <c r="BL167" s="45"/>
      <c r="BM167" s="45"/>
      <c r="BN167" s="45"/>
      <c r="BO167" s="42"/>
      <c r="BP167" s="42"/>
      <c r="BQ167" s="42"/>
      <c r="BR167" s="45"/>
      <c r="BS167" s="37"/>
      <c r="BT167" s="45"/>
      <c r="BU167" s="47"/>
      <c r="BV167" s="51"/>
      <c r="BW167" s="520"/>
      <c r="BX167" s="529" t="str">
        <f t="shared" si="6"/>
        <v/>
      </c>
      <c r="BY167" s="510" t="str">
        <f>IF(F167="","",IF(OR(分岐管理シート!AF167&lt;13,分岐管理シート!AF167&gt;26),"error",""))</f>
        <v/>
      </c>
      <c r="BZ167" s="510" t="str">
        <f>IF(F167="","",IF(VLOOKUP(AE167,―!$AD$1:$AE$26,2,FALSE)&lt;=VLOOKUP(AF167,―!$AD$15:$AE$27,2,FALSE),"","error"))</f>
        <v/>
      </c>
      <c r="CA167" s="510"/>
      <c r="CB167" s="510"/>
      <c r="CC167" s="510"/>
      <c r="CD167" s="510"/>
      <c r="CE167" s="510"/>
      <c r="CF167" s="510"/>
      <c r="CG167" s="510" t="str">
        <f t="shared" si="7"/>
        <v/>
      </c>
      <c r="CH167" s="510" t="str">
        <f>分岐管理シート!AW167</f>
        <v/>
      </c>
      <c r="CI167" s="510" t="str">
        <f t="shared" si="8"/>
        <v/>
      </c>
      <c r="CJ167" s="52" t="str">
        <f t="shared" si="9"/>
        <v/>
      </c>
      <c r="CK167" s="11">
        <f t="shared" si="10"/>
        <v>0</v>
      </c>
    </row>
    <row r="168" spans="1:89" ht="23.4" x14ac:dyDescent="0.2">
      <c r="A168" s="16"/>
      <c r="B168" s="458"/>
      <c r="C168" s="457">
        <v>96</v>
      </c>
      <c r="D168" s="459"/>
      <c r="E168" s="460"/>
      <c r="F168" s="460"/>
      <c r="G168" s="449"/>
      <c r="H168" s="449"/>
      <c r="I168" s="452"/>
      <c r="J168" s="450"/>
      <c r="K168" s="449"/>
      <c r="L168" s="452"/>
      <c r="M168" s="452"/>
      <c r="N168" s="301">
        <v>0</v>
      </c>
      <c r="O168" s="302">
        <v>0</v>
      </c>
      <c r="P168" s="453"/>
      <c r="Q168" s="303"/>
      <c r="R168" s="303"/>
      <c r="S168" s="303"/>
      <c r="T168" s="303"/>
      <c r="U168" s="303"/>
      <c r="V168" s="454"/>
      <c r="W168" s="304"/>
      <c r="X168" s="304"/>
      <c r="Y168" s="304"/>
      <c r="Z168" s="454"/>
      <c r="AA168" s="452"/>
      <c r="AB168" s="449"/>
      <c r="AC168" s="449"/>
      <c r="AD168" s="449"/>
      <c r="AE168" s="544"/>
      <c r="AF168" s="583"/>
      <c r="AG168" s="554"/>
      <c r="AH168" s="455"/>
      <c r="AI168" s="563"/>
      <c r="AJ168" s="593"/>
      <c r="AK168" s="571"/>
      <c r="AL168" s="456"/>
      <c r="AM168" s="379"/>
      <c r="AN168" s="425"/>
      <c r="AO168" s="498"/>
      <c r="AP168" s="23"/>
      <c r="AQ168" s="27"/>
      <c r="AR168" s="31"/>
      <c r="AS168" s="31"/>
      <c r="AT168" s="35"/>
      <c r="AU168" s="37"/>
      <c r="AV168" s="14"/>
      <c r="AW168" s="14"/>
      <c r="AX168" s="14"/>
      <c r="AY168" s="13"/>
      <c r="AZ168" s="41"/>
      <c r="BA168" s="42"/>
      <c r="BB168" s="37"/>
      <c r="BC168" s="37"/>
      <c r="BD168" s="37"/>
      <c r="BE168" s="42"/>
      <c r="BF168" s="42"/>
      <c r="BG168" s="42"/>
      <c r="BH168" s="42"/>
      <c r="BI168" s="37"/>
      <c r="BJ168" s="37"/>
      <c r="BK168" s="45"/>
      <c r="BL168" s="45"/>
      <c r="BM168" s="45"/>
      <c r="BN168" s="45"/>
      <c r="BO168" s="42"/>
      <c r="BP168" s="42"/>
      <c r="BQ168" s="42"/>
      <c r="BR168" s="45"/>
      <c r="BS168" s="37"/>
      <c r="BT168" s="45"/>
      <c r="BU168" s="47"/>
      <c r="BV168" s="51"/>
      <c r="BW168" s="520"/>
      <c r="BX168" s="529" t="str">
        <f t="shared" si="6"/>
        <v/>
      </c>
      <c r="BY168" s="510" t="str">
        <f>IF(F168="","",IF(OR(分岐管理シート!AF168&lt;13,分岐管理シート!AF168&gt;26),"error",""))</f>
        <v/>
      </c>
      <c r="BZ168" s="510" t="str">
        <f>IF(F168="","",IF(VLOOKUP(AE168,―!$AD$1:$AE$26,2,FALSE)&lt;=VLOOKUP(AF168,―!$AD$15:$AE$27,2,FALSE),"","error"))</f>
        <v/>
      </c>
      <c r="CA168" s="510"/>
      <c r="CB168" s="510"/>
      <c r="CC168" s="510"/>
      <c r="CD168" s="510"/>
      <c r="CE168" s="510"/>
      <c r="CF168" s="510"/>
      <c r="CG168" s="510" t="str">
        <f t="shared" si="7"/>
        <v/>
      </c>
      <c r="CH168" s="510" t="str">
        <f>分岐管理シート!AW168</f>
        <v/>
      </c>
      <c r="CI168" s="510" t="str">
        <f t="shared" si="8"/>
        <v/>
      </c>
      <c r="CJ168" s="52" t="str">
        <f t="shared" si="9"/>
        <v/>
      </c>
      <c r="CK168" s="11">
        <f t="shared" si="10"/>
        <v>0</v>
      </c>
    </row>
    <row r="169" spans="1:89" ht="23.4" x14ac:dyDescent="0.2">
      <c r="A169" s="16"/>
      <c r="B169" s="458"/>
      <c r="C169" s="446">
        <v>97</v>
      </c>
      <c r="D169" s="459"/>
      <c r="E169" s="460"/>
      <c r="F169" s="460"/>
      <c r="G169" s="449"/>
      <c r="H169" s="449"/>
      <c r="I169" s="452"/>
      <c r="J169" s="450"/>
      <c r="K169" s="449"/>
      <c r="L169" s="452"/>
      <c r="M169" s="452"/>
      <c r="N169" s="301">
        <v>0</v>
      </c>
      <c r="O169" s="302">
        <v>0</v>
      </c>
      <c r="P169" s="453"/>
      <c r="Q169" s="303"/>
      <c r="R169" s="303"/>
      <c r="S169" s="303"/>
      <c r="T169" s="303"/>
      <c r="U169" s="303"/>
      <c r="V169" s="454"/>
      <c r="W169" s="304"/>
      <c r="X169" s="304"/>
      <c r="Y169" s="304"/>
      <c r="Z169" s="454"/>
      <c r="AA169" s="452"/>
      <c r="AB169" s="449"/>
      <c r="AC169" s="449"/>
      <c r="AD169" s="449"/>
      <c r="AE169" s="544"/>
      <c r="AF169" s="583"/>
      <c r="AG169" s="554"/>
      <c r="AH169" s="455"/>
      <c r="AI169" s="563"/>
      <c r="AJ169" s="593"/>
      <c r="AK169" s="571"/>
      <c r="AL169" s="456"/>
      <c r="AM169" s="379"/>
      <c r="AN169" s="425"/>
      <c r="AO169" s="498"/>
      <c r="AP169" s="23"/>
      <c r="AQ169" s="27"/>
      <c r="AR169" s="31"/>
      <c r="AS169" s="31"/>
      <c r="AT169" s="35"/>
      <c r="AU169" s="37"/>
      <c r="AV169" s="14"/>
      <c r="AW169" s="14"/>
      <c r="AX169" s="14"/>
      <c r="AY169" s="13"/>
      <c r="AZ169" s="41"/>
      <c r="BA169" s="42"/>
      <c r="BB169" s="37"/>
      <c r="BC169" s="37"/>
      <c r="BD169" s="37"/>
      <c r="BE169" s="42"/>
      <c r="BF169" s="42"/>
      <c r="BG169" s="42"/>
      <c r="BH169" s="42"/>
      <c r="BI169" s="37"/>
      <c r="BJ169" s="37"/>
      <c r="BK169" s="45"/>
      <c r="BL169" s="45"/>
      <c r="BM169" s="45"/>
      <c r="BN169" s="45"/>
      <c r="BO169" s="42"/>
      <c r="BP169" s="42"/>
      <c r="BQ169" s="42"/>
      <c r="BR169" s="45"/>
      <c r="BS169" s="37"/>
      <c r="BT169" s="45"/>
      <c r="BU169" s="47"/>
      <c r="BV169" s="51"/>
      <c r="BW169" s="520"/>
      <c r="BX169" s="529" t="str">
        <f t="shared" si="6"/>
        <v/>
      </c>
      <c r="BY169" s="510" t="str">
        <f>IF(F169="","",IF(OR(分岐管理シート!AF169&lt;13,分岐管理シート!AF169&gt;26),"error",""))</f>
        <v/>
      </c>
      <c r="BZ169" s="510" t="str">
        <f>IF(F169="","",IF(VLOOKUP(AE169,―!$AD$1:$AE$26,2,FALSE)&lt;=VLOOKUP(AF169,―!$AD$15:$AE$27,2,FALSE),"","error"))</f>
        <v/>
      </c>
      <c r="CA169" s="510"/>
      <c r="CB169" s="510"/>
      <c r="CC169" s="510"/>
      <c r="CD169" s="510"/>
      <c r="CE169" s="510"/>
      <c r="CF169" s="510"/>
      <c r="CG169" s="510" t="str">
        <f t="shared" si="7"/>
        <v/>
      </c>
      <c r="CH169" s="510" t="str">
        <f>分岐管理シート!AW169</f>
        <v/>
      </c>
      <c r="CI169" s="510" t="str">
        <f t="shared" si="8"/>
        <v/>
      </c>
      <c r="CJ169" s="52" t="str">
        <f t="shared" si="9"/>
        <v/>
      </c>
      <c r="CK169" s="11">
        <f t="shared" si="10"/>
        <v>0</v>
      </c>
    </row>
    <row r="170" spans="1:89" ht="23.4" x14ac:dyDescent="0.2">
      <c r="A170" s="16"/>
      <c r="B170" s="458"/>
      <c r="C170" s="457">
        <v>98</v>
      </c>
      <c r="D170" s="459"/>
      <c r="E170" s="460"/>
      <c r="F170" s="460"/>
      <c r="G170" s="449"/>
      <c r="H170" s="449"/>
      <c r="I170" s="452"/>
      <c r="J170" s="450"/>
      <c r="K170" s="449"/>
      <c r="L170" s="452"/>
      <c r="M170" s="452"/>
      <c r="N170" s="301">
        <v>0</v>
      </c>
      <c r="O170" s="302">
        <v>0</v>
      </c>
      <c r="P170" s="453"/>
      <c r="Q170" s="303"/>
      <c r="R170" s="303"/>
      <c r="S170" s="303"/>
      <c r="T170" s="303"/>
      <c r="U170" s="303"/>
      <c r="V170" s="454"/>
      <c r="W170" s="304"/>
      <c r="X170" s="304"/>
      <c r="Y170" s="304"/>
      <c r="Z170" s="454"/>
      <c r="AA170" s="452"/>
      <c r="AB170" s="449"/>
      <c r="AC170" s="449"/>
      <c r="AD170" s="449"/>
      <c r="AE170" s="544"/>
      <c r="AF170" s="583"/>
      <c r="AG170" s="554"/>
      <c r="AH170" s="455"/>
      <c r="AI170" s="563"/>
      <c r="AJ170" s="593"/>
      <c r="AK170" s="571"/>
      <c r="AL170" s="456"/>
      <c r="AM170" s="379"/>
      <c r="AN170" s="425"/>
      <c r="AO170" s="498"/>
      <c r="AP170" s="23"/>
      <c r="AQ170" s="27"/>
      <c r="AR170" s="31"/>
      <c r="AS170" s="31"/>
      <c r="AT170" s="35"/>
      <c r="AU170" s="37"/>
      <c r="AV170" s="14"/>
      <c r="AW170" s="14"/>
      <c r="AX170" s="14"/>
      <c r="AY170" s="13"/>
      <c r="AZ170" s="41"/>
      <c r="BA170" s="42"/>
      <c r="BB170" s="37"/>
      <c r="BC170" s="37"/>
      <c r="BD170" s="37"/>
      <c r="BE170" s="42"/>
      <c r="BF170" s="42"/>
      <c r="BG170" s="42"/>
      <c r="BH170" s="42"/>
      <c r="BI170" s="37"/>
      <c r="BJ170" s="37"/>
      <c r="BK170" s="45"/>
      <c r="BL170" s="45"/>
      <c r="BM170" s="45"/>
      <c r="BN170" s="45"/>
      <c r="BO170" s="42"/>
      <c r="BP170" s="42"/>
      <c r="BQ170" s="42"/>
      <c r="BR170" s="45"/>
      <c r="BS170" s="37"/>
      <c r="BT170" s="45"/>
      <c r="BU170" s="47"/>
      <c r="BV170" s="51"/>
      <c r="BW170" s="520"/>
      <c r="BX170" s="529" t="str">
        <f t="shared" si="6"/>
        <v/>
      </c>
      <c r="BY170" s="510" t="str">
        <f>IF(F170="","",IF(OR(分岐管理シート!AF170&lt;13,分岐管理シート!AF170&gt;26),"error",""))</f>
        <v/>
      </c>
      <c r="BZ170" s="510" t="str">
        <f>IF(F170="","",IF(VLOOKUP(AE170,―!$AD$1:$AE$26,2,FALSE)&lt;=VLOOKUP(AF170,―!$AD$15:$AE$27,2,FALSE),"","error"))</f>
        <v/>
      </c>
      <c r="CA170" s="510"/>
      <c r="CB170" s="510"/>
      <c r="CC170" s="510"/>
      <c r="CD170" s="510"/>
      <c r="CE170" s="510"/>
      <c r="CF170" s="510"/>
      <c r="CG170" s="510" t="str">
        <f t="shared" si="7"/>
        <v/>
      </c>
      <c r="CH170" s="510" t="str">
        <f>分岐管理シート!AW170</f>
        <v/>
      </c>
      <c r="CI170" s="510" t="str">
        <f t="shared" si="8"/>
        <v/>
      </c>
      <c r="CJ170" s="52" t="str">
        <f t="shared" si="9"/>
        <v/>
      </c>
      <c r="CK170" s="11">
        <f t="shared" si="10"/>
        <v>0</v>
      </c>
    </row>
    <row r="171" spans="1:89" ht="23.4" x14ac:dyDescent="0.2">
      <c r="A171" s="16"/>
      <c r="B171" s="458"/>
      <c r="C171" s="457">
        <v>99</v>
      </c>
      <c r="D171" s="459"/>
      <c r="E171" s="460"/>
      <c r="F171" s="460"/>
      <c r="G171" s="449"/>
      <c r="H171" s="449"/>
      <c r="I171" s="452"/>
      <c r="J171" s="450"/>
      <c r="K171" s="449"/>
      <c r="L171" s="452"/>
      <c r="M171" s="452"/>
      <c r="N171" s="301">
        <v>0</v>
      </c>
      <c r="O171" s="302">
        <v>0</v>
      </c>
      <c r="P171" s="453"/>
      <c r="Q171" s="303"/>
      <c r="R171" s="303"/>
      <c r="S171" s="303"/>
      <c r="T171" s="303"/>
      <c r="U171" s="303"/>
      <c r="V171" s="454"/>
      <c r="W171" s="304"/>
      <c r="X171" s="304"/>
      <c r="Y171" s="304"/>
      <c r="Z171" s="454"/>
      <c r="AA171" s="452"/>
      <c r="AB171" s="449"/>
      <c r="AC171" s="449"/>
      <c r="AD171" s="449"/>
      <c r="AE171" s="544"/>
      <c r="AF171" s="583"/>
      <c r="AG171" s="554"/>
      <c r="AH171" s="455"/>
      <c r="AI171" s="563"/>
      <c r="AJ171" s="593"/>
      <c r="AK171" s="571"/>
      <c r="AL171" s="456"/>
      <c r="AM171" s="379"/>
      <c r="AN171" s="425"/>
      <c r="AO171" s="498"/>
      <c r="AP171" s="23"/>
      <c r="AQ171" s="27"/>
      <c r="AR171" s="31"/>
      <c r="AS171" s="31"/>
      <c r="AT171" s="35"/>
      <c r="AU171" s="37"/>
      <c r="AV171" s="14"/>
      <c r="AW171" s="14"/>
      <c r="AX171" s="14"/>
      <c r="AY171" s="13"/>
      <c r="AZ171" s="41"/>
      <c r="BA171" s="42"/>
      <c r="BB171" s="37"/>
      <c r="BC171" s="37"/>
      <c r="BD171" s="37"/>
      <c r="BE171" s="42"/>
      <c r="BF171" s="42"/>
      <c r="BG171" s="42"/>
      <c r="BH171" s="42"/>
      <c r="BI171" s="37"/>
      <c r="BJ171" s="37"/>
      <c r="BK171" s="45"/>
      <c r="BL171" s="45"/>
      <c r="BM171" s="45"/>
      <c r="BN171" s="45"/>
      <c r="BO171" s="42"/>
      <c r="BP171" s="42"/>
      <c r="BQ171" s="42"/>
      <c r="BR171" s="45"/>
      <c r="BS171" s="37"/>
      <c r="BT171" s="45"/>
      <c r="BU171" s="47"/>
      <c r="BV171" s="51"/>
      <c r="BW171" s="520"/>
      <c r="BX171" s="529" t="str">
        <f t="shared" si="6"/>
        <v/>
      </c>
      <c r="BY171" s="510" t="str">
        <f>IF(F171="","",IF(OR(分岐管理シート!AF171&lt;13,分岐管理シート!AF171&gt;26),"error",""))</f>
        <v/>
      </c>
      <c r="BZ171" s="510" t="str">
        <f>IF(F171="","",IF(VLOOKUP(AE171,―!$AD$1:$AE$26,2,FALSE)&lt;=VLOOKUP(AF171,―!$AD$15:$AE$27,2,FALSE),"","error"))</f>
        <v/>
      </c>
      <c r="CA171" s="510"/>
      <c r="CB171" s="510"/>
      <c r="CC171" s="510"/>
      <c r="CD171" s="510"/>
      <c r="CE171" s="510"/>
      <c r="CF171" s="510"/>
      <c r="CG171" s="510" t="str">
        <f t="shared" si="7"/>
        <v/>
      </c>
      <c r="CH171" s="510" t="str">
        <f>分岐管理シート!AW171</f>
        <v/>
      </c>
      <c r="CI171" s="510" t="str">
        <f t="shared" si="8"/>
        <v/>
      </c>
      <c r="CJ171" s="52" t="str">
        <f t="shared" si="9"/>
        <v/>
      </c>
      <c r="CK171" s="11">
        <f t="shared" si="10"/>
        <v>0</v>
      </c>
    </row>
    <row r="172" spans="1:89" ht="23.4" x14ac:dyDescent="0.2">
      <c r="A172" s="16"/>
      <c r="B172" s="458"/>
      <c r="C172" s="446">
        <v>100</v>
      </c>
      <c r="D172" s="459"/>
      <c r="E172" s="460"/>
      <c r="F172" s="460"/>
      <c r="G172" s="449"/>
      <c r="H172" s="449"/>
      <c r="I172" s="452"/>
      <c r="J172" s="450"/>
      <c r="K172" s="449"/>
      <c r="L172" s="452"/>
      <c r="M172" s="452"/>
      <c r="N172" s="301">
        <v>0</v>
      </c>
      <c r="O172" s="302">
        <v>0</v>
      </c>
      <c r="P172" s="453"/>
      <c r="Q172" s="303"/>
      <c r="R172" s="303"/>
      <c r="S172" s="303"/>
      <c r="T172" s="303"/>
      <c r="U172" s="303"/>
      <c r="V172" s="454"/>
      <c r="W172" s="304"/>
      <c r="X172" s="304"/>
      <c r="Y172" s="304"/>
      <c r="Z172" s="454"/>
      <c r="AA172" s="452"/>
      <c r="AB172" s="449"/>
      <c r="AC172" s="449"/>
      <c r="AD172" s="449"/>
      <c r="AE172" s="544"/>
      <c r="AF172" s="583"/>
      <c r="AG172" s="554"/>
      <c r="AH172" s="455"/>
      <c r="AI172" s="563"/>
      <c r="AJ172" s="593"/>
      <c r="AK172" s="571"/>
      <c r="AL172" s="456"/>
      <c r="AM172" s="379"/>
      <c r="AN172" s="425"/>
      <c r="AO172" s="498"/>
      <c r="AP172" s="23"/>
      <c r="AQ172" s="27"/>
      <c r="AR172" s="31"/>
      <c r="AS172" s="31"/>
      <c r="AT172" s="35"/>
      <c r="AU172" s="37"/>
      <c r="AV172" s="14"/>
      <c r="AW172" s="14"/>
      <c r="AX172" s="14"/>
      <c r="AY172" s="13"/>
      <c r="AZ172" s="41"/>
      <c r="BA172" s="42"/>
      <c r="BB172" s="37"/>
      <c r="BC172" s="37"/>
      <c r="BD172" s="37"/>
      <c r="BE172" s="42"/>
      <c r="BF172" s="42"/>
      <c r="BG172" s="42"/>
      <c r="BH172" s="42"/>
      <c r="BI172" s="37"/>
      <c r="BJ172" s="37"/>
      <c r="BK172" s="45"/>
      <c r="BL172" s="45"/>
      <c r="BM172" s="45"/>
      <c r="BN172" s="45"/>
      <c r="BO172" s="42"/>
      <c r="BP172" s="42"/>
      <c r="BQ172" s="42"/>
      <c r="BR172" s="45"/>
      <c r="BS172" s="37"/>
      <c r="BT172" s="45"/>
      <c r="BU172" s="47"/>
      <c r="BV172" s="51"/>
      <c r="BW172" s="520"/>
      <c r="BX172" s="529" t="str">
        <f t="shared" si="6"/>
        <v/>
      </c>
      <c r="BY172" s="510" t="str">
        <f>IF(F172="","",IF(OR(分岐管理シート!AF172&lt;13,分岐管理シート!AF172&gt;26),"error",""))</f>
        <v/>
      </c>
      <c r="BZ172" s="510" t="str">
        <f>IF(F172="","",IF(VLOOKUP(AE172,―!$AD$1:$AE$26,2,FALSE)&lt;=VLOOKUP(AF172,―!$AD$15:$AE$27,2,FALSE),"","error"))</f>
        <v/>
      </c>
      <c r="CA172" s="510"/>
      <c r="CB172" s="510"/>
      <c r="CC172" s="510"/>
      <c r="CD172" s="510"/>
      <c r="CE172" s="510"/>
      <c r="CF172" s="510"/>
      <c r="CG172" s="510" t="str">
        <f t="shared" si="7"/>
        <v/>
      </c>
      <c r="CH172" s="510" t="str">
        <f>分岐管理シート!AW172</f>
        <v/>
      </c>
      <c r="CI172" s="510" t="str">
        <f t="shared" si="8"/>
        <v/>
      </c>
      <c r="CJ172" s="52" t="str">
        <f t="shared" si="9"/>
        <v/>
      </c>
      <c r="CK172" s="11">
        <f t="shared" si="10"/>
        <v>0</v>
      </c>
    </row>
    <row r="173" spans="1:89" ht="23.4" x14ac:dyDescent="0.2">
      <c r="A173" s="16"/>
      <c r="B173" s="458"/>
      <c r="C173" s="457">
        <v>101</v>
      </c>
      <c r="D173" s="459"/>
      <c r="E173" s="460"/>
      <c r="F173" s="460"/>
      <c r="G173" s="449"/>
      <c r="H173" s="449"/>
      <c r="I173" s="452"/>
      <c r="J173" s="450"/>
      <c r="K173" s="449"/>
      <c r="L173" s="452"/>
      <c r="M173" s="452"/>
      <c r="N173" s="301">
        <v>0</v>
      </c>
      <c r="O173" s="302">
        <v>0</v>
      </c>
      <c r="P173" s="453"/>
      <c r="Q173" s="303"/>
      <c r="R173" s="303"/>
      <c r="S173" s="303"/>
      <c r="T173" s="303"/>
      <c r="U173" s="303"/>
      <c r="V173" s="454"/>
      <c r="W173" s="304"/>
      <c r="X173" s="304"/>
      <c r="Y173" s="304"/>
      <c r="Z173" s="454"/>
      <c r="AA173" s="452"/>
      <c r="AB173" s="449"/>
      <c r="AC173" s="449"/>
      <c r="AD173" s="449"/>
      <c r="AE173" s="544"/>
      <c r="AF173" s="583"/>
      <c r="AG173" s="554"/>
      <c r="AH173" s="455"/>
      <c r="AI173" s="563"/>
      <c r="AJ173" s="593"/>
      <c r="AK173" s="571"/>
      <c r="AL173" s="456"/>
      <c r="AM173" s="379"/>
      <c r="AN173" s="425"/>
      <c r="AO173" s="498"/>
      <c r="AP173" s="23"/>
      <c r="AQ173" s="27"/>
      <c r="AR173" s="31"/>
      <c r="AS173" s="31"/>
      <c r="AT173" s="35"/>
      <c r="AU173" s="37"/>
      <c r="AV173" s="14"/>
      <c r="AW173" s="14"/>
      <c r="AX173" s="14"/>
      <c r="AY173" s="13"/>
      <c r="AZ173" s="41"/>
      <c r="BA173" s="42"/>
      <c r="BB173" s="37"/>
      <c r="BC173" s="37"/>
      <c r="BD173" s="37"/>
      <c r="BE173" s="42"/>
      <c r="BF173" s="42"/>
      <c r="BG173" s="42"/>
      <c r="BH173" s="42"/>
      <c r="BI173" s="37"/>
      <c r="BJ173" s="37"/>
      <c r="BK173" s="45"/>
      <c r="BL173" s="45"/>
      <c r="BM173" s="45"/>
      <c r="BN173" s="45"/>
      <c r="BO173" s="42"/>
      <c r="BP173" s="42"/>
      <c r="BQ173" s="42"/>
      <c r="BR173" s="45"/>
      <c r="BS173" s="37"/>
      <c r="BT173" s="45"/>
      <c r="BU173" s="47"/>
      <c r="BV173" s="51"/>
      <c r="BW173" s="520"/>
      <c r="BX173" s="529" t="str">
        <f t="shared" si="6"/>
        <v/>
      </c>
      <c r="BY173" s="510" t="str">
        <f>IF(F173="","",IF(OR(分岐管理シート!AF173&lt;13,分岐管理シート!AF173&gt;26),"error",""))</f>
        <v/>
      </c>
      <c r="BZ173" s="510" t="str">
        <f>IF(F173="","",IF(VLOOKUP(AE173,―!$AD$1:$AE$26,2,FALSE)&lt;=VLOOKUP(AF173,―!$AD$15:$AE$27,2,FALSE),"","error"))</f>
        <v/>
      </c>
      <c r="CA173" s="510"/>
      <c r="CB173" s="510"/>
      <c r="CC173" s="510"/>
      <c r="CD173" s="510"/>
      <c r="CE173" s="510"/>
      <c r="CF173" s="510"/>
      <c r="CG173" s="510" t="str">
        <f t="shared" si="7"/>
        <v/>
      </c>
      <c r="CH173" s="510" t="str">
        <f>分岐管理シート!AW173</f>
        <v/>
      </c>
      <c r="CI173" s="510" t="str">
        <f t="shared" si="8"/>
        <v/>
      </c>
      <c r="CJ173" s="52" t="str">
        <f t="shared" si="9"/>
        <v/>
      </c>
      <c r="CK173" s="11">
        <f t="shared" si="10"/>
        <v>0</v>
      </c>
    </row>
    <row r="174" spans="1:89" ht="23.4" x14ac:dyDescent="0.2">
      <c r="A174" s="16"/>
      <c r="B174" s="458"/>
      <c r="C174" s="457">
        <v>102</v>
      </c>
      <c r="D174" s="459"/>
      <c r="E174" s="460"/>
      <c r="F174" s="460"/>
      <c r="G174" s="449"/>
      <c r="H174" s="449"/>
      <c r="I174" s="452"/>
      <c r="J174" s="450"/>
      <c r="K174" s="449"/>
      <c r="L174" s="452"/>
      <c r="M174" s="452"/>
      <c r="N174" s="301">
        <v>0</v>
      </c>
      <c r="O174" s="302">
        <v>0</v>
      </c>
      <c r="P174" s="453"/>
      <c r="Q174" s="303"/>
      <c r="R174" s="303"/>
      <c r="S174" s="303"/>
      <c r="T174" s="303"/>
      <c r="U174" s="303"/>
      <c r="V174" s="454"/>
      <c r="W174" s="304"/>
      <c r="X174" s="304"/>
      <c r="Y174" s="304"/>
      <c r="Z174" s="454"/>
      <c r="AA174" s="452"/>
      <c r="AB174" s="449"/>
      <c r="AC174" s="449"/>
      <c r="AD174" s="449"/>
      <c r="AE174" s="544"/>
      <c r="AF174" s="583"/>
      <c r="AG174" s="554"/>
      <c r="AH174" s="455"/>
      <c r="AI174" s="563"/>
      <c r="AJ174" s="593"/>
      <c r="AK174" s="571"/>
      <c r="AL174" s="456"/>
      <c r="AM174" s="379"/>
      <c r="AN174" s="425"/>
      <c r="AO174" s="498"/>
      <c r="AP174" s="23"/>
      <c r="AQ174" s="27"/>
      <c r="AR174" s="31"/>
      <c r="AS174" s="31"/>
      <c r="AT174" s="35"/>
      <c r="AU174" s="37"/>
      <c r="AV174" s="14"/>
      <c r="AW174" s="14"/>
      <c r="AX174" s="14"/>
      <c r="AY174" s="13"/>
      <c r="AZ174" s="41"/>
      <c r="BA174" s="42"/>
      <c r="BB174" s="37"/>
      <c r="BC174" s="37"/>
      <c r="BD174" s="37"/>
      <c r="BE174" s="42"/>
      <c r="BF174" s="42"/>
      <c r="BG174" s="42"/>
      <c r="BH174" s="42"/>
      <c r="BI174" s="37"/>
      <c r="BJ174" s="37"/>
      <c r="BK174" s="45"/>
      <c r="BL174" s="45"/>
      <c r="BM174" s="45"/>
      <c r="BN174" s="45"/>
      <c r="BO174" s="42"/>
      <c r="BP174" s="42"/>
      <c r="BQ174" s="42"/>
      <c r="BR174" s="45"/>
      <c r="BS174" s="37"/>
      <c r="BT174" s="45"/>
      <c r="BU174" s="47"/>
      <c r="BV174" s="51"/>
      <c r="BW174" s="520"/>
      <c r="BX174" s="529" t="str">
        <f t="shared" si="6"/>
        <v/>
      </c>
      <c r="BY174" s="510" t="str">
        <f>IF(F174="","",IF(OR(分岐管理シート!AF174&lt;13,分岐管理シート!AF174&gt;26),"error",""))</f>
        <v/>
      </c>
      <c r="BZ174" s="510" t="str">
        <f>IF(F174="","",IF(VLOOKUP(AE174,―!$AD$1:$AE$26,2,FALSE)&lt;=VLOOKUP(AF174,―!$AD$15:$AE$27,2,FALSE),"","error"))</f>
        <v/>
      </c>
      <c r="CA174" s="510"/>
      <c r="CB174" s="510"/>
      <c r="CC174" s="510"/>
      <c r="CD174" s="510"/>
      <c r="CE174" s="510"/>
      <c r="CF174" s="510"/>
      <c r="CG174" s="510" t="str">
        <f t="shared" si="7"/>
        <v/>
      </c>
      <c r="CH174" s="510" t="str">
        <f>分岐管理シート!AW174</f>
        <v/>
      </c>
      <c r="CI174" s="510" t="str">
        <f t="shared" si="8"/>
        <v/>
      </c>
      <c r="CJ174" s="52" t="str">
        <f t="shared" si="9"/>
        <v/>
      </c>
      <c r="CK174" s="11">
        <f t="shared" si="10"/>
        <v>0</v>
      </c>
    </row>
    <row r="175" spans="1:89" ht="23.4" x14ac:dyDescent="0.2">
      <c r="A175" s="16"/>
      <c r="B175" s="458"/>
      <c r="C175" s="446">
        <v>103</v>
      </c>
      <c r="D175" s="459"/>
      <c r="E175" s="460"/>
      <c r="F175" s="460"/>
      <c r="G175" s="449"/>
      <c r="H175" s="449"/>
      <c r="I175" s="452"/>
      <c r="J175" s="450"/>
      <c r="K175" s="449"/>
      <c r="L175" s="452"/>
      <c r="M175" s="452"/>
      <c r="N175" s="301">
        <v>0</v>
      </c>
      <c r="O175" s="302">
        <v>0</v>
      </c>
      <c r="P175" s="453"/>
      <c r="Q175" s="303"/>
      <c r="R175" s="303"/>
      <c r="S175" s="303"/>
      <c r="T175" s="303"/>
      <c r="U175" s="303"/>
      <c r="V175" s="454"/>
      <c r="W175" s="304"/>
      <c r="X175" s="304"/>
      <c r="Y175" s="304"/>
      <c r="Z175" s="454"/>
      <c r="AA175" s="452"/>
      <c r="AB175" s="449"/>
      <c r="AC175" s="449"/>
      <c r="AD175" s="449"/>
      <c r="AE175" s="544"/>
      <c r="AF175" s="583"/>
      <c r="AG175" s="554"/>
      <c r="AH175" s="455"/>
      <c r="AI175" s="563"/>
      <c r="AJ175" s="593"/>
      <c r="AK175" s="571"/>
      <c r="AL175" s="456"/>
      <c r="AM175" s="379"/>
      <c r="AN175" s="425"/>
      <c r="AO175" s="498"/>
      <c r="AP175" s="23"/>
      <c r="AQ175" s="27"/>
      <c r="AR175" s="31"/>
      <c r="AS175" s="31"/>
      <c r="AT175" s="35"/>
      <c r="AU175" s="37"/>
      <c r="AV175" s="14"/>
      <c r="AW175" s="14"/>
      <c r="AX175" s="14"/>
      <c r="AY175" s="13"/>
      <c r="AZ175" s="41"/>
      <c r="BA175" s="42"/>
      <c r="BB175" s="37"/>
      <c r="BC175" s="37"/>
      <c r="BD175" s="37"/>
      <c r="BE175" s="42"/>
      <c r="BF175" s="42"/>
      <c r="BG175" s="42"/>
      <c r="BH175" s="42"/>
      <c r="BI175" s="37"/>
      <c r="BJ175" s="37"/>
      <c r="BK175" s="45"/>
      <c r="BL175" s="45"/>
      <c r="BM175" s="45"/>
      <c r="BN175" s="45"/>
      <c r="BO175" s="42"/>
      <c r="BP175" s="42"/>
      <c r="BQ175" s="42"/>
      <c r="BR175" s="45"/>
      <c r="BS175" s="37"/>
      <c r="BT175" s="45"/>
      <c r="BU175" s="47"/>
      <c r="BV175" s="51"/>
      <c r="BW175" s="520"/>
      <c r="BX175" s="529" t="str">
        <f t="shared" si="6"/>
        <v/>
      </c>
      <c r="BY175" s="510" t="str">
        <f>IF(F175="","",IF(OR(分岐管理シート!AF175&lt;13,分岐管理シート!AF175&gt;26),"error",""))</f>
        <v/>
      </c>
      <c r="BZ175" s="510" t="str">
        <f>IF(F175="","",IF(VLOOKUP(AE175,―!$AD$1:$AE$26,2,FALSE)&lt;=VLOOKUP(AF175,―!$AD$15:$AE$27,2,FALSE),"","error"))</f>
        <v/>
      </c>
      <c r="CA175" s="510"/>
      <c r="CB175" s="510"/>
      <c r="CC175" s="510"/>
      <c r="CD175" s="510"/>
      <c r="CE175" s="510"/>
      <c r="CF175" s="510"/>
      <c r="CG175" s="510" t="str">
        <f t="shared" si="7"/>
        <v/>
      </c>
      <c r="CH175" s="510" t="str">
        <f>分岐管理シート!AW175</f>
        <v/>
      </c>
      <c r="CI175" s="510" t="str">
        <f t="shared" si="8"/>
        <v/>
      </c>
      <c r="CJ175" s="52" t="str">
        <f t="shared" si="9"/>
        <v/>
      </c>
      <c r="CK175" s="11">
        <f t="shared" si="10"/>
        <v>0</v>
      </c>
    </row>
    <row r="176" spans="1:89" ht="23.4" x14ac:dyDescent="0.2">
      <c r="A176" s="16"/>
      <c r="B176" s="458"/>
      <c r="C176" s="457">
        <v>104</v>
      </c>
      <c r="D176" s="459"/>
      <c r="E176" s="460"/>
      <c r="F176" s="460"/>
      <c r="G176" s="449"/>
      <c r="H176" s="449"/>
      <c r="I176" s="452"/>
      <c r="J176" s="450"/>
      <c r="K176" s="449"/>
      <c r="L176" s="452"/>
      <c r="M176" s="452"/>
      <c r="N176" s="301">
        <v>0</v>
      </c>
      <c r="O176" s="302">
        <v>0</v>
      </c>
      <c r="P176" s="453"/>
      <c r="Q176" s="303"/>
      <c r="R176" s="303"/>
      <c r="S176" s="303"/>
      <c r="T176" s="303"/>
      <c r="U176" s="303"/>
      <c r="V176" s="454"/>
      <c r="W176" s="304"/>
      <c r="X176" s="304"/>
      <c r="Y176" s="304"/>
      <c r="Z176" s="454"/>
      <c r="AA176" s="452"/>
      <c r="AB176" s="449"/>
      <c r="AC176" s="449"/>
      <c r="AD176" s="449"/>
      <c r="AE176" s="544"/>
      <c r="AF176" s="583"/>
      <c r="AG176" s="554"/>
      <c r="AH176" s="455"/>
      <c r="AI176" s="563"/>
      <c r="AJ176" s="593"/>
      <c r="AK176" s="571"/>
      <c r="AL176" s="456"/>
      <c r="AM176" s="379"/>
      <c r="AN176" s="425"/>
      <c r="AO176" s="498"/>
      <c r="AP176" s="23"/>
      <c r="AQ176" s="27"/>
      <c r="AR176" s="31"/>
      <c r="AS176" s="31"/>
      <c r="AT176" s="35"/>
      <c r="AU176" s="37"/>
      <c r="AV176" s="14"/>
      <c r="AW176" s="14"/>
      <c r="AX176" s="14"/>
      <c r="AY176" s="13"/>
      <c r="AZ176" s="41"/>
      <c r="BA176" s="42"/>
      <c r="BB176" s="37"/>
      <c r="BC176" s="37"/>
      <c r="BD176" s="37"/>
      <c r="BE176" s="42"/>
      <c r="BF176" s="42"/>
      <c r="BG176" s="42"/>
      <c r="BH176" s="42"/>
      <c r="BI176" s="37"/>
      <c r="BJ176" s="37"/>
      <c r="BK176" s="45"/>
      <c r="BL176" s="45"/>
      <c r="BM176" s="45"/>
      <c r="BN176" s="45"/>
      <c r="BO176" s="42"/>
      <c r="BP176" s="42"/>
      <c r="BQ176" s="42"/>
      <c r="BR176" s="45"/>
      <c r="BS176" s="37"/>
      <c r="BT176" s="45"/>
      <c r="BU176" s="47"/>
      <c r="BV176" s="51"/>
      <c r="BW176" s="520"/>
      <c r="BX176" s="529" t="str">
        <f t="shared" si="6"/>
        <v/>
      </c>
      <c r="BY176" s="510" t="str">
        <f>IF(F176="","",IF(OR(分岐管理シート!AF176&lt;13,分岐管理シート!AF176&gt;26),"error",""))</f>
        <v/>
      </c>
      <c r="BZ176" s="510" t="str">
        <f>IF(F176="","",IF(VLOOKUP(AE176,―!$AD$1:$AE$26,2,FALSE)&lt;=VLOOKUP(AF176,―!$AD$15:$AE$27,2,FALSE),"","error"))</f>
        <v/>
      </c>
      <c r="CA176" s="510"/>
      <c r="CB176" s="510"/>
      <c r="CC176" s="510"/>
      <c r="CD176" s="510"/>
      <c r="CE176" s="510"/>
      <c r="CF176" s="510"/>
      <c r="CG176" s="510" t="str">
        <f t="shared" si="7"/>
        <v/>
      </c>
      <c r="CH176" s="510" t="str">
        <f>分岐管理シート!AW176</f>
        <v/>
      </c>
      <c r="CI176" s="510" t="str">
        <f t="shared" si="8"/>
        <v/>
      </c>
      <c r="CJ176" s="52" t="str">
        <f t="shared" si="9"/>
        <v/>
      </c>
      <c r="CK176" s="11">
        <f t="shared" si="10"/>
        <v>0</v>
      </c>
    </row>
    <row r="177" spans="1:89" ht="23.4" x14ac:dyDescent="0.2">
      <c r="A177" s="16"/>
      <c r="B177" s="458"/>
      <c r="C177" s="457">
        <v>105</v>
      </c>
      <c r="D177" s="459"/>
      <c r="E177" s="460"/>
      <c r="F177" s="460"/>
      <c r="G177" s="449"/>
      <c r="H177" s="449"/>
      <c r="I177" s="452"/>
      <c r="J177" s="450"/>
      <c r="K177" s="449"/>
      <c r="L177" s="452"/>
      <c r="M177" s="452"/>
      <c r="N177" s="301">
        <v>0</v>
      </c>
      <c r="O177" s="302">
        <v>0</v>
      </c>
      <c r="P177" s="453"/>
      <c r="Q177" s="303"/>
      <c r="R177" s="303"/>
      <c r="S177" s="303"/>
      <c r="T177" s="303"/>
      <c r="U177" s="303"/>
      <c r="V177" s="454"/>
      <c r="W177" s="304"/>
      <c r="X177" s="304"/>
      <c r="Y177" s="304"/>
      <c r="Z177" s="454"/>
      <c r="AA177" s="452"/>
      <c r="AB177" s="449"/>
      <c r="AC177" s="449"/>
      <c r="AD177" s="449"/>
      <c r="AE177" s="544"/>
      <c r="AF177" s="583"/>
      <c r="AG177" s="554"/>
      <c r="AH177" s="455"/>
      <c r="AI177" s="563"/>
      <c r="AJ177" s="593"/>
      <c r="AK177" s="571"/>
      <c r="AL177" s="456"/>
      <c r="AM177" s="379"/>
      <c r="AN177" s="425"/>
      <c r="AO177" s="498"/>
      <c r="AP177" s="23"/>
      <c r="AQ177" s="27"/>
      <c r="AR177" s="31"/>
      <c r="AS177" s="31"/>
      <c r="AT177" s="35"/>
      <c r="AU177" s="37"/>
      <c r="AV177" s="14"/>
      <c r="AW177" s="14"/>
      <c r="AX177" s="14"/>
      <c r="AY177" s="13"/>
      <c r="AZ177" s="41"/>
      <c r="BA177" s="42"/>
      <c r="BB177" s="37"/>
      <c r="BC177" s="37"/>
      <c r="BD177" s="37"/>
      <c r="BE177" s="42"/>
      <c r="BF177" s="42"/>
      <c r="BG177" s="42"/>
      <c r="BH177" s="42"/>
      <c r="BI177" s="37"/>
      <c r="BJ177" s="37"/>
      <c r="BK177" s="45"/>
      <c r="BL177" s="45"/>
      <c r="BM177" s="45"/>
      <c r="BN177" s="45"/>
      <c r="BO177" s="42"/>
      <c r="BP177" s="42"/>
      <c r="BQ177" s="42"/>
      <c r="BR177" s="45"/>
      <c r="BS177" s="37"/>
      <c r="BT177" s="45"/>
      <c r="BU177" s="47"/>
      <c r="BV177" s="51"/>
      <c r="BW177" s="520"/>
      <c r="BX177" s="529" t="str">
        <f t="shared" si="6"/>
        <v/>
      </c>
      <c r="BY177" s="510" t="str">
        <f>IF(F177="","",IF(OR(分岐管理シート!AF177&lt;13,分岐管理シート!AF177&gt;26),"error",""))</f>
        <v/>
      </c>
      <c r="BZ177" s="510" t="str">
        <f>IF(F177="","",IF(VLOOKUP(AE177,―!$AD$1:$AE$26,2,FALSE)&lt;=VLOOKUP(AF177,―!$AD$15:$AE$27,2,FALSE),"","error"))</f>
        <v/>
      </c>
      <c r="CA177" s="510"/>
      <c r="CB177" s="510"/>
      <c r="CC177" s="510"/>
      <c r="CD177" s="510"/>
      <c r="CE177" s="510"/>
      <c r="CF177" s="510"/>
      <c r="CG177" s="510" t="str">
        <f t="shared" si="7"/>
        <v/>
      </c>
      <c r="CH177" s="510" t="str">
        <f>分岐管理シート!AW177</f>
        <v/>
      </c>
      <c r="CI177" s="510" t="str">
        <f t="shared" si="8"/>
        <v/>
      </c>
      <c r="CJ177" s="52" t="str">
        <f t="shared" si="9"/>
        <v/>
      </c>
      <c r="CK177" s="11">
        <f t="shared" si="10"/>
        <v>0</v>
      </c>
    </row>
    <row r="178" spans="1:89" ht="23.4" x14ac:dyDescent="0.2">
      <c r="A178" s="16"/>
      <c r="B178" s="458"/>
      <c r="C178" s="446">
        <v>106</v>
      </c>
      <c r="D178" s="459"/>
      <c r="E178" s="460"/>
      <c r="F178" s="460"/>
      <c r="G178" s="449"/>
      <c r="H178" s="449"/>
      <c r="I178" s="452"/>
      <c r="J178" s="450"/>
      <c r="K178" s="449"/>
      <c r="L178" s="452"/>
      <c r="M178" s="452"/>
      <c r="N178" s="301">
        <v>0</v>
      </c>
      <c r="O178" s="302">
        <v>0</v>
      </c>
      <c r="P178" s="453"/>
      <c r="Q178" s="303"/>
      <c r="R178" s="303"/>
      <c r="S178" s="303"/>
      <c r="T178" s="303"/>
      <c r="U178" s="303"/>
      <c r="V178" s="454"/>
      <c r="W178" s="304"/>
      <c r="X178" s="304"/>
      <c r="Y178" s="304"/>
      <c r="Z178" s="454"/>
      <c r="AA178" s="452"/>
      <c r="AB178" s="449"/>
      <c r="AC178" s="449"/>
      <c r="AD178" s="449"/>
      <c r="AE178" s="544"/>
      <c r="AF178" s="583"/>
      <c r="AG178" s="554"/>
      <c r="AH178" s="455"/>
      <c r="AI178" s="563"/>
      <c r="AJ178" s="593"/>
      <c r="AK178" s="571"/>
      <c r="AL178" s="456"/>
      <c r="AM178" s="379"/>
      <c r="AN178" s="425"/>
      <c r="AO178" s="498"/>
      <c r="AP178" s="23"/>
      <c r="AQ178" s="27"/>
      <c r="AR178" s="31"/>
      <c r="AS178" s="31"/>
      <c r="AT178" s="35"/>
      <c r="AU178" s="37"/>
      <c r="AV178" s="14"/>
      <c r="AW178" s="14"/>
      <c r="AX178" s="14"/>
      <c r="AY178" s="13"/>
      <c r="AZ178" s="41"/>
      <c r="BA178" s="42"/>
      <c r="BB178" s="37"/>
      <c r="BC178" s="37"/>
      <c r="BD178" s="37"/>
      <c r="BE178" s="42"/>
      <c r="BF178" s="42"/>
      <c r="BG178" s="42"/>
      <c r="BH178" s="42"/>
      <c r="BI178" s="37"/>
      <c r="BJ178" s="37"/>
      <c r="BK178" s="45"/>
      <c r="BL178" s="45"/>
      <c r="BM178" s="45"/>
      <c r="BN178" s="45"/>
      <c r="BO178" s="42"/>
      <c r="BP178" s="42"/>
      <c r="BQ178" s="42"/>
      <c r="BR178" s="45"/>
      <c r="BS178" s="37"/>
      <c r="BT178" s="45"/>
      <c r="BU178" s="47"/>
      <c r="BV178" s="51"/>
      <c r="BW178" s="520"/>
      <c r="BX178" s="529" t="str">
        <f t="shared" si="6"/>
        <v/>
      </c>
      <c r="BY178" s="510" t="str">
        <f>IF(F178="","",IF(OR(分岐管理シート!AF178&lt;13,分岐管理シート!AF178&gt;26),"error",""))</f>
        <v/>
      </c>
      <c r="BZ178" s="510" t="str">
        <f>IF(F178="","",IF(VLOOKUP(AE178,―!$AD$1:$AE$26,2,FALSE)&lt;=VLOOKUP(AF178,―!$AD$15:$AE$27,2,FALSE),"","error"))</f>
        <v/>
      </c>
      <c r="CA178" s="510"/>
      <c r="CB178" s="510"/>
      <c r="CC178" s="510"/>
      <c r="CD178" s="510"/>
      <c r="CE178" s="510"/>
      <c r="CF178" s="510"/>
      <c r="CG178" s="510" t="str">
        <f t="shared" si="7"/>
        <v/>
      </c>
      <c r="CH178" s="510" t="str">
        <f>分岐管理シート!AW178</f>
        <v/>
      </c>
      <c r="CI178" s="510" t="str">
        <f t="shared" si="8"/>
        <v/>
      </c>
      <c r="CJ178" s="52" t="str">
        <f t="shared" si="9"/>
        <v/>
      </c>
      <c r="CK178" s="11">
        <f t="shared" si="10"/>
        <v>0</v>
      </c>
    </row>
    <row r="179" spans="1:89" ht="23.4" x14ac:dyDescent="0.2">
      <c r="A179" s="16"/>
      <c r="B179" s="458"/>
      <c r="C179" s="457">
        <v>107</v>
      </c>
      <c r="D179" s="459"/>
      <c r="E179" s="460"/>
      <c r="F179" s="460"/>
      <c r="G179" s="449"/>
      <c r="H179" s="449"/>
      <c r="I179" s="452"/>
      <c r="J179" s="450"/>
      <c r="K179" s="449"/>
      <c r="L179" s="452"/>
      <c r="M179" s="452"/>
      <c r="N179" s="301">
        <v>0</v>
      </c>
      <c r="O179" s="302">
        <v>0</v>
      </c>
      <c r="P179" s="453"/>
      <c r="Q179" s="303"/>
      <c r="R179" s="303"/>
      <c r="S179" s="303"/>
      <c r="T179" s="303"/>
      <c r="U179" s="303"/>
      <c r="V179" s="454"/>
      <c r="W179" s="304"/>
      <c r="X179" s="304"/>
      <c r="Y179" s="304"/>
      <c r="Z179" s="454"/>
      <c r="AA179" s="452"/>
      <c r="AB179" s="449"/>
      <c r="AC179" s="449"/>
      <c r="AD179" s="449"/>
      <c r="AE179" s="544"/>
      <c r="AF179" s="583"/>
      <c r="AG179" s="554"/>
      <c r="AH179" s="455"/>
      <c r="AI179" s="563"/>
      <c r="AJ179" s="593"/>
      <c r="AK179" s="571"/>
      <c r="AL179" s="456"/>
      <c r="AM179" s="379"/>
      <c r="AN179" s="425"/>
      <c r="AO179" s="498"/>
      <c r="AP179" s="23"/>
      <c r="AQ179" s="27"/>
      <c r="AR179" s="31"/>
      <c r="AS179" s="31"/>
      <c r="AT179" s="35"/>
      <c r="AU179" s="37"/>
      <c r="AV179" s="14"/>
      <c r="AW179" s="14"/>
      <c r="AX179" s="14"/>
      <c r="AY179" s="13"/>
      <c r="AZ179" s="41"/>
      <c r="BA179" s="42"/>
      <c r="BB179" s="37"/>
      <c r="BC179" s="37"/>
      <c r="BD179" s="37"/>
      <c r="BE179" s="42"/>
      <c r="BF179" s="42"/>
      <c r="BG179" s="42"/>
      <c r="BH179" s="42"/>
      <c r="BI179" s="37"/>
      <c r="BJ179" s="37"/>
      <c r="BK179" s="45"/>
      <c r="BL179" s="45"/>
      <c r="BM179" s="45"/>
      <c r="BN179" s="45"/>
      <c r="BO179" s="42"/>
      <c r="BP179" s="42"/>
      <c r="BQ179" s="42"/>
      <c r="BR179" s="45"/>
      <c r="BS179" s="37"/>
      <c r="BT179" s="45"/>
      <c r="BU179" s="47"/>
      <c r="BV179" s="51"/>
      <c r="BW179" s="520"/>
      <c r="BX179" s="529" t="str">
        <f t="shared" si="6"/>
        <v/>
      </c>
      <c r="BY179" s="510" t="str">
        <f>IF(F179="","",IF(OR(分岐管理シート!AF179&lt;13,分岐管理シート!AF179&gt;26),"error",""))</f>
        <v/>
      </c>
      <c r="BZ179" s="510" t="str">
        <f>IF(F179="","",IF(VLOOKUP(AE179,―!$AD$1:$AE$26,2,FALSE)&lt;=VLOOKUP(AF179,―!$AD$15:$AE$27,2,FALSE),"","error"))</f>
        <v/>
      </c>
      <c r="CA179" s="510"/>
      <c r="CB179" s="510"/>
      <c r="CC179" s="510"/>
      <c r="CD179" s="510"/>
      <c r="CE179" s="510"/>
      <c r="CF179" s="510"/>
      <c r="CG179" s="510" t="str">
        <f t="shared" si="7"/>
        <v/>
      </c>
      <c r="CH179" s="510" t="str">
        <f>分岐管理シート!AW179</f>
        <v/>
      </c>
      <c r="CI179" s="510" t="str">
        <f t="shared" si="8"/>
        <v/>
      </c>
      <c r="CJ179" s="52" t="str">
        <f t="shared" si="9"/>
        <v/>
      </c>
      <c r="CK179" s="11">
        <f t="shared" si="10"/>
        <v>0</v>
      </c>
    </row>
    <row r="180" spans="1:89" ht="23.4" x14ac:dyDescent="0.2">
      <c r="A180" s="16"/>
      <c r="B180" s="458"/>
      <c r="C180" s="457">
        <v>108</v>
      </c>
      <c r="D180" s="459"/>
      <c r="E180" s="460"/>
      <c r="F180" s="460"/>
      <c r="G180" s="449"/>
      <c r="H180" s="449"/>
      <c r="I180" s="452"/>
      <c r="J180" s="450"/>
      <c r="K180" s="449"/>
      <c r="L180" s="452"/>
      <c r="M180" s="452"/>
      <c r="N180" s="301">
        <v>0</v>
      </c>
      <c r="O180" s="302">
        <v>0</v>
      </c>
      <c r="P180" s="453"/>
      <c r="Q180" s="303"/>
      <c r="R180" s="303"/>
      <c r="S180" s="303"/>
      <c r="T180" s="303"/>
      <c r="U180" s="303"/>
      <c r="V180" s="454"/>
      <c r="W180" s="304"/>
      <c r="X180" s="304"/>
      <c r="Y180" s="304"/>
      <c r="Z180" s="454"/>
      <c r="AA180" s="452"/>
      <c r="AB180" s="449"/>
      <c r="AC180" s="449"/>
      <c r="AD180" s="449"/>
      <c r="AE180" s="544"/>
      <c r="AF180" s="583"/>
      <c r="AG180" s="554"/>
      <c r="AH180" s="455"/>
      <c r="AI180" s="563"/>
      <c r="AJ180" s="593"/>
      <c r="AK180" s="571"/>
      <c r="AL180" s="456"/>
      <c r="AM180" s="379"/>
      <c r="AN180" s="425"/>
      <c r="AO180" s="498"/>
      <c r="AP180" s="23"/>
      <c r="AQ180" s="27"/>
      <c r="AR180" s="31"/>
      <c r="AS180" s="31"/>
      <c r="AT180" s="35"/>
      <c r="AU180" s="37"/>
      <c r="AV180" s="14"/>
      <c r="AW180" s="14"/>
      <c r="AX180" s="14"/>
      <c r="AY180" s="13"/>
      <c r="AZ180" s="41"/>
      <c r="BA180" s="42"/>
      <c r="BB180" s="37"/>
      <c r="BC180" s="37"/>
      <c r="BD180" s="37"/>
      <c r="BE180" s="42"/>
      <c r="BF180" s="42"/>
      <c r="BG180" s="42"/>
      <c r="BH180" s="42"/>
      <c r="BI180" s="37"/>
      <c r="BJ180" s="37"/>
      <c r="BK180" s="45"/>
      <c r="BL180" s="45"/>
      <c r="BM180" s="45"/>
      <c r="BN180" s="45"/>
      <c r="BO180" s="42"/>
      <c r="BP180" s="42"/>
      <c r="BQ180" s="42"/>
      <c r="BR180" s="45"/>
      <c r="BS180" s="37"/>
      <c r="BT180" s="45"/>
      <c r="BU180" s="47"/>
      <c r="BV180" s="51"/>
      <c r="BW180" s="520"/>
      <c r="BX180" s="529" t="str">
        <f t="shared" si="6"/>
        <v/>
      </c>
      <c r="BY180" s="510" t="str">
        <f>IF(F180="","",IF(OR(分岐管理シート!AF180&lt;13,分岐管理シート!AF180&gt;26),"error",""))</f>
        <v/>
      </c>
      <c r="BZ180" s="510" t="str">
        <f>IF(F180="","",IF(VLOOKUP(AE180,―!$AD$1:$AE$26,2,FALSE)&lt;=VLOOKUP(AF180,―!$AD$15:$AE$27,2,FALSE),"","error"))</f>
        <v/>
      </c>
      <c r="CA180" s="510"/>
      <c r="CB180" s="510"/>
      <c r="CC180" s="510"/>
      <c r="CD180" s="510"/>
      <c r="CE180" s="510"/>
      <c r="CF180" s="510"/>
      <c r="CG180" s="510" t="str">
        <f t="shared" si="7"/>
        <v/>
      </c>
      <c r="CH180" s="510" t="str">
        <f>分岐管理シート!AW180</f>
        <v/>
      </c>
      <c r="CI180" s="510" t="str">
        <f t="shared" si="8"/>
        <v/>
      </c>
      <c r="CJ180" s="52" t="str">
        <f t="shared" si="9"/>
        <v/>
      </c>
      <c r="CK180" s="11">
        <f t="shared" si="10"/>
        <v>0</v>
      </c>
    </row>
    <row r="181" spans="1:89" ht="23.4" x14ac:dyDescent="0.2">
      <c r="A181" s="16"/>
      <c r="B181" s="458"/>
      <c r="C181" s="446">
        <v>109</v>
      </c>
      <c r="D181" s="459"/>
      <c r="E181" s="460"/>
      <c r="F181" s="460"/>
      <c r="G181" s="449"/>
      <c r="H181" s="449"/>
      <c r="I181" s="452"/>
      <c r="J181" s="450"/>
      <c r="K181" s="449"/>
      <c r="L181" s="452"/>
      <c r="M181" s="452"/>
      <c r="N181" s="301">
        <v>0</v>
      </c>
      <c r="O181" s="302">
        <v>0</v>
      </c>
      <c r="P181" s="453"/>
      <c r="Q181" s="303"/>
      <c r="R181" s="303"/>
      <c r="S181" s="303"/>
      <c r="T181" s="303"/>
      <c r="U181" s="303"/>
      <c r="V181" s="454"/>
      <c r="W181" s="304"/>
      <c r="X181" s="304"/>
      <c r="Y181" s="304"/>
      <c r="Z181" s="454"/>
      <c r="AA181" s="452"/>
      <c r="AB181" s="449"/>
      <c r="AC181" s="449"/>
      <c r="AD181" s="449"/>
      <c r="AE181" s="544"/>
      <c r="AF181" s="583"/>
      <c r="AG181" s="554"/>
      <c r="AH181" s="455"/>
      <c r="AI181" s="563"/>
      <c r="AJ181" s="593"/>
      <c r="AK181" s="571"/>
      <c r="AL181" s="456"/>
      <c r="AM181" s="379"/>
      <c r="AN181" s="425"/>
      <c r="AO181" s="498"/>
      <c r="AP181" s="23"/>
      <c r="AQ181" s="27"/>
      <c r="AR181" s="31"/>
      <c r="AS181" s="31"/>
      <c r="AT181" s="35"/>
      <c r="AU181" s="37"/>
      <c r="AV181" s="14"/>
      <c r="AW181" s="14"/>
      <c r="AX181" s="14"/>
      <c r="AY181" s="13"/>
      <c r="AZ181" s="41"/>
      <c r="BA181" s="42"/>
      <c r="BB181" s="37"/>
      <c r="BC181" s="37"/>
      <c r="BD181" s="37"/>
      <c r="BE181" s="42"/>
      <c r="BF181" s="42"/>
      <c r="BG181" s="42"/>
      <c r="BH181" s="42"/>
      <c r="BI181" s="37"/>
      <c r="BJ181" s="37"/>
      <c r="BK181" s="45"/>
      <c r="BL181" s="45"/>
      <c r="BM181" s="45"/>
      <c r="BN181" s="45"/>
      <c r="BO181" s="42"/>
      <c r="BP181" s="42"/>
      <c r="BQ181" s="42"/>
      <c r="BR181" s="45"/>
      <c r="BS181" s="37"/>
      <c r="BT181" s="45"/>
      <c r="BU181" s="47"/>
      <c r="BV181" s="51"/>
      <c r="BW181" s="520"/>
      <c r="BX181" s="529" t="str">
        <f t="shared" si="6"/>
        <v/>
      </c>
      <c r="BY181" s="510" t="str">
        <f>IF(F181="","",IF(OR(分岐管理シート!AF181&lt;13,分岐管理シート!AF181&gt;26),"error",""))</f>
        <v/>
      </c>
      <c r="BZ181" s="510" t="str">
        <f>IF(F181="","",IF(VLOOKUP(AE181,―!$AD$1:$AE$26,2,FALSE)&lt;=VLOOKUP(AF181,―!$AD$15:$AE$27,2,FALSE),"","error"))</f>
        <v/>
      </c>
      <c r="CA181" s="510"/>
      <c r="CB181" s="510"/>
      <c r="CC181" s="510"/>
      <c r="CD181" s="510"/>
      <c r="CE181" s="510"/>
      <c r="CF181" s="510"/>
      <c r="CG181" s="510" t="str">
        <f t="shared" si="7"/>
        <v/>
      </c>
      <c r="CH181" s="510" t="str">
        <f>分岐管理シート!AW181</f>
        <v/>
      </c>
      <c r="CI181" s="510" t="str">
        <f t="shared" si="8"/>
        <v/>
      </c>
      <c r="CJ181" s="52" t="str">
        <f t="shared" si="9"/>
        <v/>
      </c>
      <c r="CK181" s="11">
        <f t="shared" si="10"/>
        <v>0</v>
      </c>
    </row>
    <row r="182" spans="1:89" ht="23.4" x14ac:dyDescent="0.2">
      <c r="A182" s="16"/>
      <c r="B182" s="458"/>
      <c r="C182" s="457">
        <v>110</v>
      </c>
      <c r="D182" s="459"/>
      <c r="E182" s="460"/>
      <c r="F182" s="460"/>
      <c r="G182" s="449"/>
      <c r="H182" s="449"/>
      <c r="I182" s="452"/>
      <c r="J182" s="450"/>
      <c r="K182" s="449"/>
      <c r="L182" s="452"/>
      <c r="M182" s="452"/>
      <c r="N182" s="301">
        <v>0</v>
      </c>
      <c r="O182" s="302">
        <v>0</v>
      </c>
      <c r="P182" s="453"/>
      <c r="Q182" s="303"/>
      <c r="R182" s="303"/>
      <c r="S182" s="303"/>
      <c r="T182" s="303"/>
      <c r="U182" s="303"/>
      <c r="V182" s="454"/>
      <c r="W182" s="304"/>
      <c r="X182" s="304"/>
      <c r="Y182" s="304"/>
      <c r="Z182" s="454"/>
      <c r="AA182" s="452"/>
      <c r="AB182" s="449"/>
      <c r="AC182" s="449"/>
      <c r="AD182" s="449"/>
      <c r="AE182" s="544"/>
      <c r="AF182" s="583"/>
      <c r="AG182" s="554"/>
      <c r="AH182" s="455"/>
      <c r="AI182" s="563"/>
      <c r="AJ182" s="593"/>
      <c r="AK182" s="571"/>
      <c r="AL182" s="456"/>
      <c r="AM182" s="379"/>
      <c r="AN182" s="425"/>
      <c r="AO182" s="498"/>
      <c r="AP182" s="23"/>
      <c r="AQ182" s="27"/>
      <c r="AR182" s="31"/>
      <c r="AS182" s="31"/>
      <c r="AT182" s="35"/>
      <c r="AU182" s="37"/>
      <c r="AV182" s="14"/>
      <c r="AW182" s="14"/>
      <c r="AX182" s="14"/>
      <c r="AY182" s="13"/>
      <c r="AZ182" s="41"/>
      <c r="BA182" s="42"/>
      <c r="BB182" s="37"/>
      <c r="BC182" s="37"/>
      <c r="BD182" s="37"/>
      <c r="BE182" s="42"/>
      <c r="BF182" s="42"/>
      <c r="BG182" s="42"/>
      <c r="BH182" s="42"/>
      <c r="BI182" s="37"/>
      <c r="BJ182" s="37"/>
      <c r="BK182" s="45"/>
      <c r="BL182" s="45"/>
      <c r="BM182" s="45"/>
      <c r="BN182" s="45"/>
      <c r="BO182" s="42"/>
      <c r="BP182" s="42"/>
      <c r="BQ182" s="42"/>
      <c r="BR182" s="45"/>
      <c r="BS182" s="37"/>
      <c r="BT182" s="45"/>
      <c r="BU182" s="47"/>
      <c r="BV182" s="51"/>
      <c r="BW182" s="520"/>
      <c r="BX182" s="529" t="str">
        <f t="shared" si="6"/>
        <v/>
      </c>
      <c r="BY182" s="510" t="str">
        <f>IF(F182="","",IF(OR(分岐管理シート!AF182&lt;13,分岐管理シート!AF182&gt;26),"error",""))</f>
        <v/>
      </c>
      <c r="BZ182" s="510" t="str">
        <f>IF(F182="","",IF(VLOOKUP(AE182,―!$AD$1:$AE$26,2,FALSE)&lt;=VLOOKUP(AF182,―!$AD$15:$AE$27,2,FALSE),"","error"))</f>
        <v/>
      </c>
      <c r="CA182" s="510"/>
      <c r="CB182" s="510"/>
      <c r="CC182" s="510"/>
      <c r="CD182" s="510"/>
      <c r="CE182" s="510"/>
      <c r="CF182" s="510"/>
      <c r="CG182" s="510" t="str">
        <f t="shared" si="7"/>
        <v/>
      </c>
      <c r="CH182" s="510" t="str">
        <f>分岐管理シート!AW182</f>
        <v/>
      </c>
      <c r="CI182" s="510" t="str">
        <f t="shared" si="8"/>
        <v/>
      </c>
      <c r="CJ182" s="52" t="str">
        <f t="shared" si="9"/>
        <v/>
      </c>
      <c r="CK182" s="11">
        <f t="shared" si="10"/>
        <v>0</v>
      </c>
    </row>
    <row r="183" spans="1:89" ht="23.4" x14ac:dyDescent="0.2">
      <c r="A183" s="16"/>
      <c r="B183" s="458"/>
      <c r="C183" s="457">
        <v>111</v>
      </c>
      <c r="D183" s="459"/>
      <c r="E183" s="460"/>
      <c r="F183" s="460"/>
      <c r="G183" s="449"/>
      <c r="H183" s="449"/>
      <c r="I183" s="452"/>
      <c r="J183" s="450"/>
      <c r="K183" s="449"/>
      <c r="L183" s="452"/>
      <c r="M183" s="452"/>
      <c r="N183" s="301">
        <v>0</v>
      </c>
      <c r="O183" s="302">
        <v>0</v>
      </c>
      <c r="P183" s="453"/>
      <c r="Q183" s="303"/>
      <c r="R183" s="303"/>
      <c r="S183" s="303"/>
      <c r="T183" s="303"/>
      <c r="U183" s="303"/>
      <c r="V183" s="454"/>
      <c r="W183" s="304"/>
      <c r="X183" s="304"/>
      <c r="Y183" s="304"/>
      <c r="Z183" s="454"/>
      <c r="AA183" s="452"/>
      <c r="AB183" s="449"/>
      <c r="AC183" s="449"/>
      <c r="AD183" s="449"/>
      <c r="AE183" s="544"/>
      <c r="AF183" s="583"/>
      <c r="AG183" s="554"/>
      <c r="AH183" s="455"/>
      <c r="AI183" s="563"/>
      <c r="AJ183" s="593"/>
      <c r="AK183" s="571"/>
      <c r="AL183" s="456"/>
      <c r="AM183" s="379"/>
      <c r="AN183" s="425"/>
      <c r="AO183" s="498"/>
      <c r="AP183" s="23"/>
      <c r="AQ183" s="27"/>
      <c r="AR183" s="31"/>
      <c r="AS183" s="31"/>
      <c r="AT183" s="35"/>
      <c r="AU183" s="37"/>
      <c r="AV183" s="14"/>
      <c r="AW183" s="14"/>
      <c r="AX183" s="14"/>
      <c r="AY183" s="13"/>
      <c r="AZ183" s="41"/>
      <c r="BA183" s="42"/>
      <c r="BB183" s="37"/>
      <c r="BC183" s="37"/>
      <c r="BD183" s="37"/>
      <c r="BE183" s="42"/>
      <c r="BF183" s="42"/>
      <c r="BG183" s="42"/>
      <c r="BH183" s="42"/>
      <c r="BI183" s="37"/>
      <c r="BJ183" s="37"/>
      <c r="BK183" s="45"/>
      <c r="BL183" s="45"/>
      <c r="BM183" s="45"/>
      <c r="BN183" s="45"/>
      <c r="BO183" s="42"/>
      <c r="BP183" s="42"/>
      <c r="BQ183" s="42"/>
      <c r="BR183" s="45"/>
      <c r="BS183" s="37"/>
      <c r="BT183" s="45"/>
      <c r="BU183" s="47"/>
      <c r="BV183" s="51"/>
      <c r="BW183" s="520"/>
      <c r="BX183" s="529" t="str">
        <f t="shared" si="6"/>
        <v/>
      </c>
      <c r="BY183" s="510" t="str">
        <f>IF(F183="","",IF(OR(分岐管理シート!AF183&lt;13,分岐管理シート!AF183&gt;26),"error",""))</f>
        <v/>
      </c>
      <c r="BZ183" s="510" t="str">
        <f>IF(F183="","",IF(VLOOKUP(AE183,―!$AD$1:$AE$26,2,FALSE)&lt;=VLOOKUP(AF183,―!$AD$15:$AE$27,2,FALSE),"","error"))</f>
        <v/>
      </c>
      <c r="CA183" s="510"/>
      <c r="CB183" s="510"/>
      <c r="CC183" s="510"/>
      <c r="CD183" s="510"/>
      <c r="CE183" s="510"/>
      <c r="CF183" s="510"/>
      <c r="CG183" s="510" t="str">
        <f t="shared" si="7"/>
        <v/>
      </c>
      <c r="CH183" s="510" t="str">
        <f>分岐管理シート!AW183</f>
        <v/>
      </c>
      <c r="CI183" s="510" t="str">
        <f t="shared" si="8"/>
        <v/>
      </c>
      <c r="CJ183" s="52" t="str">
        <f t="shared" si="9"/>
        <v/>
      </c>
      <c r="CK183" s="11">
        <f t="shared" si="10"/>
        <v>0</v>
      </c>
    </row>
    <row r="184" spans="1:89" ht="23.4" x14ac:dyDescent="0.2">
      <c r="A184" s="16"/>
      <c r="B184" s="458"/>
      <c r="C184" s="446">
        <v>112</v>
      </c>
      <c r="D184" s="459"/>
      <c r="E184" s="460"/>
      <c r="F184" s="460"/>
      <c r="G184" s="449"/>
      <c r="H184" s="449"/>
      <c r="I184" s="452"/>
      <c r="J184" s="450"/>
      <c r="K184" s="449"/>
      <c r="L184" s="452"/>
      <c r="M184" s="452"/>
      <c r="N184" s="301">
        <v>0</v>
      </c>
      <c r="O184" s="302">
        <v>0</v>
      </c>
      <c r="P184" s="453"/>
      <c r="Q184" s="303"/>
      <c r="R184" s="303"/>
      <c r="S184" s="303"/>
      <c r="T184" s="303"/>
      <c r="U184" s="303"/>
      <c r="V184" s="454"/>
      <c r="W184" s="304"/>
      <c r="X184" s="304"/>
      <c r="Y184" s="304"/>
      <c r="Z184" s="454"/>
      <c r="AA184" s="452"/>
      <c r="AB184" s="449"/>
      <c r="AC184" s="449"/>
      <c r="AD184" s="449"/>
      <c r="AE184" s="544"/>
      <c r="AF184" s="583"/>
      <c r="AG184" s="554"/>
      <c r="AH184" s="455"/>
      <c r="AI184" s="563"/>
      <c r="AJ184" s="593"/>
      <c r="AK184" s="571"/>
      <c r="AL184" s="456"/>
      <c r="AM184" s="379"/>
      <c r="AN184" s="425"/>
      <c r="AO184" s="498"/>
      <c r="AP184" s="23"/>
      <c r="AQ184" s="27"/>
      <c r="AR184" s="31"/>
      <c r="AS184" s="31"/>
      <c r="AT184" s="35"/>
      <c r="AU184" s="37"/>
      <c r="AV184" s="14"/>
      <c r="AW184" s="14"/>
      <c r="AX184" s="14"/>
      <c r="AY184" s="13"/>
      <c r="AZ184" s="41"/>
      <c r="BA184" s="42"/>
      <c r="BB184" s="37"/>
      <c r="BC184" s="37"/>
      <c r="BD184" s="37"/>
      <c r="BE184" s="42"/>
      <c r="BF184" s="42"/>
      <c r="BG184" s="42"/>
      <c r="BH184" s="42"/>
      <c r="BI184" s="37"/>
      <c r="BJ184" s="37"/>
      <c r="BK184" s="45"/>
      <c r="BL184" s="45"/>
      <c r="BM184" s="45"/>
      <c r="BN184" s="45"/>
      <c r="BO184" s="42"/>
      <c r="BP184" s="42"/>
      <c r="BQ184" s="42"/>
      <c r="BR184" s="45"/>
      <c r="BS184" s="37"/>
      <c r="BT184" s="45"/>
      <c r="BU184" s="47"/>
      <c r="BV184" s="51"/>
      <c r="BW184" s="520"/>
      <c r="BX184" s="529" t="str">
        <f t="shared" si="6"/>
        <v/>
      </c>
      <c r="BY184" s="510" t="str">
        <f>IF(F184="","",IF(OR(分岐管理シート!AF184&lt;13,分岐管理シート!AF184&gt;26),"error",""))</f>
        <v/>
      </c>
      <c r="BZ184" s="510" t="str">
        <f>IF(F184="","",IF(VLOOKUP(AE184,―!$AD$1:$AE$26,2,FALSE)&lt;=VLOOKUP(AF184,―!$AD$15:$AE$27,2,FALSE),"","error"))</f>
        <v/>
      </c>
      <c r="CA184" s="510"/>
      <c r="CB184" s="510"/>
      <c r="CC184" s="510"/>
      <c r="CD184" s="510"/>
      <c r="CE184" s="510"/>
      <c r="CF184" s="510"/>
      <c r="CG184" s="510" t="str">
        <f t="shared" si="7"/>
        <v/>
      </c>
      <c r="CH184" s="510" t="str">
        <f>分岐管理シート!AW184</f>
        <v/>
      </c>
      <c r="CI184" s="510" t="str">
        <f t="shared" si="8"/>
        <v/>
      </c>
      <c r="CJ184" s="52" t="str">
        <f t="shared" si="9"/>
        <v/>
      </c>
      <c r="CK184" s="11">
        <f t="shared" si="10"/>
        <v>0</v>
      </c>
    </row>
    <row r="185" spans="1:89" ht="23.4" x14ac:dyDescent="0.2">
      <c r="A185" s="16"/>
      <c r="B185" s="458"/>
      <c r="C185" s="457">
        <v>113</v>
      </c>
      <c r="D185" s="459"/>
      <c r="E185" s="460"/>
      <c r="F185" s="460"/>
      <c r="G185" s="449"/>
      <c r="H185" s="449"/>
      <c r="I185" s="452"/>
      <c r="J185" s="450"/>
      <c r="K185" s="449"/>
      <c r="L185" s="452"/>
      <c r="M185" s="452"/>
      <c r="N185" s="301">
        <v>0</v>
      </c>
      <c r="O185" s="302">
        <v>0</v>
      </c>
      <c r="P185" s="453"/>
      <c r="Q185" s="303"/>
      <c r="R185" s="303"/>
      <c r="S185" s="303"/>
      <c r="T185" s="303"/>
      <c r="U185" s="303"/>
      <c r="V185" s="454"/>
      <c r="W185" s="304"/>
      <c r="X185" s="304"/>
      <c r="Y185" s="304"/>
      <c r="Z185" s="454"/>
      <c r="AA185" s="452"/>
      <c r="AB185" s="449"/>
      <c r="AC185" s="449"/>
      <c r="AD185" s="449"/>
      <c r="AE185" s="544"/>
      <c r="AF185" s="583"/>
      <c r="AG185" s="554"/>
      <c r="AH185" s="455"/>
      <c r="AI185" s="563"/>
      <c r="AJ185" s="593"/>
      <c r="AK185" s="571"/>
      <c r="AL185" s="456"/>
      <c r="AM185" s="379"/>
      <c r="AN185" s="425"/>
      <c r="AO185" s="498"/>
      <c r="AP185" s="23"/>
      <c r="AQ185" s="27"/>
      <c r="AR185" s="31"/>
      <c r="AS185" s="31"/>
      <c r="AT185" s="35"/>
      <c r="AU185" s="37"/>
      <c r="AV185" s="14"/>
      <c r="AW185" s="14"/>
      <c r="AX185" s="14"/>
      <c r="AY185" s="13"/>
      <c r="AZ185" s="41"/>
      <c r="BA185" s="42"/>
      <c r="BB185" s="37"/>
      <c r="BC185" s="37"/>
      <c r="BD185" s="37"/>
      <c r="BE185" s="42"/>
      <c r="BF185" s="42"/>
      <c r="BG185" s="42"/>
      <c r="BH185" s="42"/>
      <c r="BI185" s="37"/>
      <c r="BJ185" s="37"/>
      <c r="BK185" s="45"/>
      <c r="BL185" s="45"/>
      <c r="BM185" s="45"/>
      <c r="BN185" s="45"/>
      <c r="BO185" s="42"/>
      <c r="BP185" s="42"/>
      <c r="BQ185" s="42"/>
      <c r="BR185" s="45"/>
      <c r="BS185" s="37"/>
      <c r="BT185" s="45"/>
      <c r="BU185" s="47"/>
      <c r="BV185" s="51"/>
      <c r="BW185" s="520"/>
      <c r="BX185" s="529" t="str">
        <f t="shared" si="6"/>
        <v/>
      </c>
      <c r="BY185" s="510" t="str">
        <f>IF(F185="","",IF(OR(分岐管理シート!AF185&lt;13,分岐管理シート!AF185&gt;26),"error",""))</f>
        <v/>
      </c>
      <c r="BZ185" s="510" t="str">
        <f>IF(F185="","",IF(VLOOKUP(AE185,―!$AD$1:$AE$26,2,FALSE)&lt;=VLOOKUP(AF185,―!$AD$15:$AE$27,2,FALSE),"","error"))</f>
        <v/>
      </c>
      <c r="CA185" s="510"/>
      <c r="CB185" s="510"/>
      <c r="CC185" s="510"/>
      <c r="CD185" s="510"/>
      <c r="CE185" s="510"/>
      <c r="CF185" s="510"/>
      <c r="CG185" s="510" t="str">
        <f t="shared" si="7"/>
        <v/>
      </c>
      <c r="CH185" s="510" t="str">
        <f>分岐管理シート!AW185</f>
        <v/>
      </c>
      <c r="CI185" s="510" t="str">
        <f t="shared" si="8"/>
        <v/>
      </c>
      <c r="CJ185" s="52" t="str">
        <f t="shared" si="9"/>
        <v/>
      </c>
      <c r="CK185" s="11">
        <f t="shared" si="10"/>
        <v>0</v>
      </c>
    </row>
    <row r="186" spans="1:89" ht="23.4" x14ac:dyDescent="0.2">
      <c r="A186" s="16"/>
      <c r="B186" s="458"/>
      <c r="C186" s="457">
        <v>114</v>
      </c>
      <c r="D186" s="459"/>
      <c r="E186" s="460"/>
      <c r="F186" s="460"/>
      <c r="G186" s="449"/>
      <c r="H186" s="449"/>
      <c r="I186" s="452"/>
      <c r="J186" s="450"/>
      <c r="K186" s="449"/>
      <c r="L186" s="452"/>
      <c r="M186" s="452"/>
      <c r="N186" s="301">
        <v>0</v>
      </c>
      <c r="O186" s="302">
        <v>0</v>
      </c>
      <c r="P186" s="453"/>
      <c r="Q186" s="307"/>
      <c r="R186" s="307"/>
      <c r="S186" s="307"/>
      <c r="T186" s="307"/>
      <c r="U186" s="307"/>
      <c r="V186" s="454"/>
      <c r="W186" s="308"/>
      <c r="X186" s="308"/>
      <c r="Y186" s="308"/>
      <c r="Z186" s="469"/>
      <c r="AA186" s="452"/>
      <c r="AB186" s="449"/>
      <c r="AC186" s="449"/>
      <c r="AD186" s="449"/>
      <c r="AE186" s="544"/>
      <c r="AF186" s="583"/>
      <c r="AG186" s="554"/>
      <c r="AH186" s="455"/>
      <c r="AI186" s="563"/>
      <c r="AJ186" s="593"/>
      <c r="AK186" s="571"/>
      <c r="AL186" s="456"/>
      <c r="AM186" s="379"/>
      <c r="AN186" s="425"/>
      <c r="AO186" s="498"/>
      <c r="AP186" s="23"/>
      <c r="AQ186" s="27"/>
      <c r="AR186" s="31"/>
      <c r="AS186" s="31"/>
      <c r="AT186" s="35"/>
      <c r="AU186" s="37"/>
      <c r="AV186" s="14"/>
      <c r="AW186" s="14"/>
      <c r="AX186" s="14"/>
      <c r="AY186" s="13"/>
      <c r="AZ186" s="41"/>
      <c r="BA186" s="42"/>
      <c r="BB186" s="37"/>
      <c r="BC186" s="37"/>
      <c r="BD186" s="37"/>
      <c r="BE186" s="42"/>
      <c r="BF186" s="42"/>
      <c r="BG186" s="42"/>
      <c r="BH186" s="42"/>
      <c r="BI186" s="37"/>
      <c r="BJ186" s="37"/>
      <c r="BK186" s="45"/>
      <c r="BL186" s="45"/>
      <c r="BM186" s="45"/>
      <c r="BN186" s="45"/>
      <c r="BO186" s="42"/>
      <c r="BP186" s="42"/>
      <c r="BQ186" s="42"/>
      <c r="BR186" s="45"/>
      <c r="BS186" s="37"/>
      <c r="BT186" s="45"/>
      <c r="BU186" s="47"/>
      <c r="BV186" s="51"/>
      <c r="BW186" s="520"/>
      <c r="BX186" s="529" t="str">
        <f t="shared" si="6"/>
        <v/>
      </c>
      <c r="BY186" s="510" t="str">
        <f>IF(F186="","",IF(OR(分岐管理シート!AF186&lt;13,分岐管理シート!AF186&gt;26),"error",""))</f>
        <v/>
      </c>
      <c r="BZ186" s="510" t="str">
        <f>IF(F186="","",IF(VLOOKUP(AE186,―!$AD$1:$AE$26,2,FALSE)&lt;=VLOOKUP(AF186,―!$AD$15:$AE$27,2,FALSE),"","error"))</f>
        <v/>
      </c>
      <c r="CA186" s="510"/>
      <c r="CB186" s="510"/>
      <c r="CC186" s="510"/>
      <c r="CD186" s="510"/>
      <c r="CE186" s="510"/>
      <c r="CF186" s="510"/>
      <c r="CG186" s="510" t="str">
        <f t="shared" si="7"/>
        <v/>
      </c>
      <c r="CH186" s="510" t="str">
        <f>分岐管理シート!AW186</f>
        <v/>
      </c>
      <c r="CI186" s="510" t="str">
        <f t="shared" si="8"/>
        <v/>
      </c>
      <c r="CJ186" s="52" t="str">
        <f t="shared" si="9"/>
        <v/>
      </c>
      <c r="CK186" s="11">
        <f t="shared" si="10"/>
        <v>0</v>
      </c>
    </row>
    <row r="187" spans="1:89" ht="23.4" x14ac:dyDescent="0.2">
      <c r="A187" s="16"/>
      <c r="B187" s="458"/>
      <c r="C187" s="446">
        <v>115</v>
      </c>
      <c r="D187" s="459"/>
      <c r="E187" s="460"/>
      <c r="F187" s="460"/>
      <c r="G187" s="449"/>
      <c r="H187" s="449"/>
      <c r="I187" s="452"/>
      <c r="J187" s="450"/>
      <c r="K187" s="449"/>
      <c r="L187" s="452"/>
      <c r="M187" s="452"/>
      <c r="N187" s="301">
        <v>0</v>
      </c>
      <c r="O187" s="302">
        <v>0</v>
      </c>
      <c r="P187" s="453"/>
      <c r="Q187" s="307"/>
      <c r="R187" s="307"/>
      <c r="S187" s="307"/>
      <c r="T187" s="307"/>
      <c r="U187" s="307"/>
      <c r="V187" s="454"/>
      <c r="W187" s="308"/>
      <c r="X187" s="308"/>
      <c r="Y187" s="308"/>
      <c r="Z187" s="469"/>
      <c r="AA187" s="452"/>
      <c r="AB187" s="449"/>
      <c r="AC187" s="449"/>
      <c r="AD187" s="449"/>
      <c r="AE187" s="544"/>
      <c r="AF187" s="583"/>
      <c r="AG187" s="554"/>
      <c r="AH187" s="455"/>
      <c r="AI187" s="563"/>
      <c r="AJ187" s="593"/>
      <c r="AK187" s="571"/>
      <c r="AL187" s="456"/>
      <c r="AM187" s="379"/>
      <c r="AN187" s="425"/>
      <c r="AO187" s="498"/>
      <c r="AP187" s="23"/>
      <c r="AQ187" s="27"/>
      <c r="AR187" s="31"/>
      <c r="AS187" s="31"/>
      <c r="AT187" s="35"/>
      <c r="AU187" s="37"/>
      <c r="AV187" s="14"/>
      <c r="AW187" s="14"/>
      <c r="AX187" s="14"/>
      <c r="AY187" s="13"/>
      <c r="AZ187" s="41"/>
      <c r="BA187" s="42"/>
      <c r="BB187" s="37"/>
      <c r="BC187" s="37"/>
      <c r="BD187" s="37"/>
      <c r="BE187" s="42"/>
      <c r="BF187" s="42"/>
      <c r="BG187" s="42"/>
      <c r="BH187" s="42"/>
      <c r="BI187" s="37"/>
      <c r="BJ187" s="37"/>
      <c r="BK187" s="45"/>
      <c r="BL187" s="45"/>
      <c r="BM187" s="45"/>
      <c r="BN187" s="45"/>
      <c r="BO187" s="42"/>
      <c r="BP187" s="42"/>
      <c r="BQ187" s="42"/>
      <c r="BR187" s="45"/>
      <c r="BS187" s="37"/>
      <c r="BT187" s="45"/>
      <c r="BU187" s="47"/>
      <c r="BV187" s="51"/>
      <c r="BW187" s="520"/>
      <c r="BX187" s="529" t="str">
        <f t="shared" si="6"/>
        <v/>
      </c>
      <c r="BY187" s="510" t="str">
        <f>IF(F187="","",IF(OR(分岐管理シート!AF187&lt;13,分岐管理シート!AF187&gt;26),"error",""))</f>
        <v/>
      </c>
      <c r="BZ187" s="510" t="str">
        <f>IF(F187="","",IF(VLOOKUP(AE187,―!$AD$1:$AE$26,2,FALSE)&lt;=VLOOKUP(AF187,―!$AD$15:$AE$27,2,FALSE),"","error"))</f>
        <v/>
      </c>
      <c r="CA187" s="510"/>
      <c r="CB187" s="510"/>
      <c r="CC187" s="510"/>
      <c r="CD187" s="510"/>
      <c r="CE187" s="510"/>
      <c r="CF187" s="510"/>
      <c r="CG187" s="510" t="str">
        <f t="shared" si="7"/>
        <v/>
      </c>
      <c r="CH187" s="510" t="str">
        <f>分岐管理シート!AW187</f>
        <v/>
      </c>
      <c r="CI187" s="510" t="str">
        <f t="shared" si="8"/>
        <v/>
      </c>
      <c r="CJ187" s="52" t="str">
        <f t="shared" si="9"/>
        <v/>
      </c>
      <c r="CK187" s="11">
        <f t="shared" si="10"/>
        <v>0</v>
      </c>
    </row>
    <row r="188" spans="1:89" ht="23.4" x14ac:dyDescent="0.2">
      <c r="A188" s="16"/>
      <c r="B188" s="458"/>
      <c r="C188" s="457">
        <v>116</v>
      </c>
      <c r="D188" s="459"/>
      <c r="E188" s="460"/>
      <c r="F188" s="460"/>
      <c r="G188" s="449"/>
      <c r="H188" s="449"/>
      <c r="I188" s="452"/>
      <c r="J188" s="450"/>
      <c r="K188" s="449"/>
      <c r="L188" s="452"/>
      <c r="M188" s="452"/>
      <c r="N188" s="301">
        <v>0</v>
      </c>
      <c r="O188" s="302">
        <v>0</v>
      </c>
      <c r="P188" s="453"/>
      <c r="Q188" s="307"/>
      <c r="R188" s="307"/>
      <c r="S188" s="307"/>
      <c r="T188" s="307"/>
      <c r="U188" s="307"/>
      <c r="V188" s="454"/>
      <c r="W188" s="308"/>
      <c r="X188" s="308"/>
      <c r="Y188" s="308"/>
      <c r="Z188" s="469"/>
      <c r="AA188" s="452"/>
      <c r="AB188" s="449"/>
      <c r="AC188" s="449"/>
      <c r="AD188" s="449"/>
      <c r="AE188" s="544"/>
      <c r="AF188" s="583"/>
      <c r="AG188" s="554"/>
      <c r="AH188" s="455"/>
      <c r="AI188" s="563"/>
      <c r="AJ188" s="593"/>
      <c r="AK188" s="571"/>
      <c r="AL188" s="456"/>
      <c r="AM188" s="379"/>
      <c r="AN188" s="425"/>
      <c r="AO188" s="498"/>
      <c r="AP188" s="23"/>
      <c r="AQ188" s="27"/>
      <c r="AR188" s="31"/>
      <c r="AS188" s="31"/>
      <c r="AT188" s="35"/>
      <c r="AU188" s="37"/>
      <c r="AV188" s="14"/>
      <c r="AW188" s="14"/>
      <c r="AX188" s="14"/>
      <c r="AY188" s="13"/>
      <c r="AZ188" s="41"/>
      <c r="BA188" s="42"/>
      <c r="BB188" s="37"/>
      <c r="BC188" s="37"/>
      <c r="BD188" s="37"/>
      <c r="BE188" s="42"/>
      <c r="BF188" s="42"/>
      <c r="BG188" s="42"/>
      <c r="BH188" s="42"/>
      <c r="BI188" s="37"/>
      <c r="BJ188" s="37"/>
      <c r="BK188" s="45"/>
      <c r="BL188" s="45"/>
      <c r="BM188" s="45"/>
      <c r="BN188" s="45"/>
      <c r="BO188" s="42"/>
      <c r="BP188" s="42"/>
      <c r="BQ188" s="42"/>
      <c r="BR188" s="45"/>
      <c r="BS188" s="37"/>
      <c r="BT188" s="45"/>
      <c r="BU188" s="47"/>
      <c r="BV188" s="51"/>
      <c r="BW188" s="520"/>
      <c r="BX188" s="529" t="str">
        <f t="shared" si="6"/>
        <v/>
      </c>
      <c r="BY188" s="510" t="str">
        <f>IF(F188="","",IF(OR(分岐管理シート!AF188&lt;13,分岐管理シート!AF188&gt;26),"error",""))</f>
        <v/>
      </c>
      <c r="BZ188" s="510" t="str">
        <f>IF(F188="","",IF(VLOOKUP(AE188,―!$AD$1:$AE$26,2,FALSE)&lt;=VLOOKUP(AF188,―!$AD$15:$AE$27,2,FALSE),"","error"))</f>
        <v/>
      </c>
      <c r="CA188" s="510"/>
      <c r="CB188" s="510"/>
      <c r="CC188" s="510"/>
      <c r="CD188" s="510"/>
      <c r="CE188" s="510"/>
      <c r="CF188" s="510"/>
      <c r="CG188" s="510" t="str">
        <f t="shared" si="7"/>
        <v/>
      </c>
      <c r="CH188" s="510" t="str">
        <f>分岐管理シート!AW188</f>
        <v/>
      </c>
      <c r="CI188" s="510" t="str">
        <f t="shared" si="8"/>
        <v/>
      </c>
      <c r="CJ188" s="52" t="str">
        <f t="shared" si="9"/>
        <v/>
      </c>
      <c r="CK188" s="11">
        <f t="shared" si="10"/>
        <v>0</v>
      </c>
    </row>
    <row r="189" spans="1:89" ht="23.4" x14ac:dyDescent="0.2">
      <c r="A189" s="16"/>
      <c r="B189" s="458"/>
      <c r="C189" s="457">
        <v>117</v>
      </c>
      <c r="D189" s="459"/>
      <c r="E189" s="460"/>
      <c r="F189" s="460"/>
      <c r="G189" s="449"/>
      <c r="H189" s="449"/>
      <c r="I189" s="452"/>
      <c r="J189" s="450"/>
      <c r="K189" s="449"/>
      <c r="L189" s="452"/>
      <c r="M189" s="452"/>
      <c r="N189" s="301">
        <v>0</v>
      </c>
      <c r="O189" s="302">
        <v>0</v>
      </c>
      <c r="P189" s="453"/>
      <c r="Q189" s="307"/>
      <c r="R189" s="307"/>
      <c r="S189" s="307"/>
      <c r="T189" s="307"/>
      <c r="U189" s="307"/>
      <c r="V189" s="454"/>
      <c r="W189" s="308"/>
      <c r="X189" s="308"/>
      <c r="Y189" s="308"/>
      <c r="Z189" s="469"/>
      <c r="AA189" s="452"/>
      <c r="AB189" s="449"/>
      <c r="AC189" s="449"/>
      <c r="AD189" s="449"/>
      <c r="AE189" s="544"/>
      <c r="AF189" s="583"/>
      <c r="AG189" s="554"/>
      <c r="AH189" s="455"/>
      <c r="AI189" s="563"/>
      <c r="AJ189" s="593"/>
      <c r="AK189" s="571"/>
      <c r="AL189" s="456"/>
      <c r="AM189" s="379"/>
      <c r="AN189" s="425"/>
      <c r="AO189" s="498"/>
      <c r="AP189" s="23"/>
      <c r="AQ189" s="27"/>
      <c r="AR189" s="31"/>
      <c r="AS189" s="31"/>
      <c r="AT189" s="35"/>
      <c r="AU189" s="37"/>
      <c r="AV189" s="14"/>
      <c r="AW189" s="14"/>
      <c r="AX189" s="14"/>
      <c r="AY189" s="13"/>
      <c r="AZ189" s="41"/>
      <c r="BA189" s="42"/>
      <c r="BB189" s="37"/>
      <c r="BC189" s="37"/>
      <c r="BD189" s="37"/>
      <c r="BE189" s="42"/>
      <c r="BF189" s="42"/>
      <c r="BG189" s="42"/>
      <c r="BH189" s="42"/>
      <c r="BI189" s="37"/>
      <c r="BJ189" s="37"/>
      <c r="BK189" s="45"/>
      <c r="BL189" s="45"/>
      <c r="BM189" s="45"/>
      <c r="BN189" s="45"/>
      <c r="BO189" s="42"/>
      <c r="BP189" s="42"/>
      <c r="BQ189" s="42"/>
      <c r="BR189" s="45"/>
      <c r="BS189" s="37"/>
      <c r="BT189" s="45"/>
      <c r="BU189" s="47"/>
      <c r="BV189" s="51"/>
      <c r="BW189" s="520"/>
      <c r="BX189" s="529" t="str">
        <f t="shared" si="6"/>
        <v/>
      </c>
      <c r="BY189" s="510" t="str">
        <f>IF(F189="","",IF(OR(分岐管理シート!AF189&lt;13,分岐管理シート!AF189&gt;26),"error",""))</f>
        <v/>
      </c>
      <c r="BZ189" s="510" t="str">
        <f>IF(F189="","",IF(VLOOKUP(AE189,―!$AD$1:$AE$26,2,FALSE)&lt;=VLOOKUP(AF189,―!$AD$15:$AE$27,2,FALSE),"","error"))</f>
        <v/>
      </c>
      <c r="CA189" s="510"/>
      <c r="CB189" s="510"/>
      <c r="CC189" s="510"/>
      <c r="CD189" s="510"/>
      <c r="CE189" s="510"/>
      <c r="CF189" s="510"/>
      <c r="CG189" s="510" t="str">
        <f t="shared" si="7"/>
        <v/>
      </c>
      <c r="CH189" s="510" t="str">
        <f>分岐管理シート!AW189</f>
        <v/>
      </c>
      <c r="CI189" s="510" t="str">
        <f t="shared" si="8"/>
        <v/>
      </c>
      <c r="CJ189" s="52" t="str">
        <f t="shared" si="9"/>
        <v/>
      </c>
      <c r="CK189" s="11">
        <f t="shared" si="10"/>
        <v>0</v>
      </c>
    </row>
    <row r="190" spans="1:89" ht="23.4" x14ac:dyDescent="0.2">
      <c r="A190" s="16"/>
      <c r="B190" s="458"/>
      <c r="C190" s="446">
        <v>118</v>
      </c>
      <c r="D190" s="459"/>
      <c r="E190" s="460"/>
      <c r="F190" s="460"/>
      <c r="G190" s="449"/>
      <c r="H190" s="449"/>
      <c r="I190" s="452"/>
      <c r="J190" s="450"/>
      <c r="K190" s="449"/>
      <c r="L190" s="452"/>
      <c r="M190" s="452"/>
      <c r="N190" s="301">
        <v>0</v>
      </c>
      <c r="O190" s="302">
        <v>0</v>
      </c>
      <c r="P190" s="453"/>
      <c r="Q190" s="307"/>
      <c r="R190" s="307"/>
      <c r="S190" s="307"/>
      <c r="T190" s="307"/>
      <c r="U190" s="307"/>
      <c r="V190" s="454"/>
      <c r="W190" s="308"/>
      <c r="X190" s="308"/>
      <c r="Y190" s="308"/>
      <c r="Z190" s="469"/>
      <c r="AA190" s="452"/>
      <c r="AB190" s="449"/>
      <c r="AC190" s="449"/>
      <c r="AD190" s="449"/>
      <c r="AE190" s="544"/>
      <c r="AF190" s="583"/>
      <c r="AG190" s="554"/>
      <c r="AH190" s="455"/>
      <c r="AI190" s="563"/>
      <c r="AJ190" s="593"/>
      <c r="AK190" s="571"/>
      <c r="AL190" s="456"/>
      <c r="AM190" s="379"/>
      <c r="AN190" s="425"/>
      <c r="AO190" s="498"/>
      <c r="AP190" s="23"/>
      <c r="AQ190" s="27"/>
      <c r="AR190" s="31"/>
      <c r="AS190" s="31"/>
      <c r="AT190" s="35"/>
      <c r="AU190" s="37"/>
      <c r="AV190" s="14"/>
      <c r="AW190" s="14"/>
      <c r="AX190" s="14"/>
      <c r="AY190" s="13"/>
      <c r="AZ190" s="41"/>
      <c r="BA190" s="42"/>
      <c r="BB190" s="37"/>
      <c r="BC190" s="37"/>
      <c r="BD190" s="37"/>
      <c r="BE190" s="42"/>
      <c r="BF190" s="42"/>
      <c r="BG190" s="42"/>
      <c r="BH190" s="42"/>
      <c r="BI190" s="37"/>
      <c r="BJ190" s="37"/>
      <c r="BK190" s="45"/>
      <c r="BL190" s="45"/>
      <c r="BM190" s="45"/>
      <c r="BN190" s="45"/>
      <c r="BO190" s="42"/>
      <c r="BP190" s="42"/>
      <c r="BQ190" s="42"/>
      <c r="BR190" s="45"/>
      <c r="BS190" s="37"/>
      <c r="BT190" s="45"/>
      <c r="BU190" s="47"/>
      <c r="BV190" s="51"/>
      <c r="BW190" s="520"/>
      <c r="BX190" s="529" t="str">
        <f t="shared" si="6"/>
        <v/>
      </c>
      <c r="BY190" s="510" t="str">
        <f>IF(F190="","",IF(OR(分岐管理シート!AF190&lt;13,分岐管理シート!AF190&gt;26),"error",""))</f>
        <v/>
      </c>
      <c r="BZ190" s="510" t="str">
        <f>IF(F190="","",IF(VLOOKUP(AE190,―!$AD$1:$AE$26,2,FALSE)&lt;=VLOOKUP(AF190,―!$AD$15:$AE$27,2,FALSE),"","error"))</f>
        <v/>
      </c>
      <c r="CA190" s="510"/>
      <c r="CB190" s="510"/>
      <c r="CC190" s="510"/>
      <c r="CD190" s="510"/>
      <c r="CE190" s="510"/>
      <c r="CF190" s="510"/>
      <c r="CG190" s="510" t="str">
        <f t="shared" si="7"/>
        <v/>
      </c>
      <c r="CH190" s="510" t="str">
        <f>分岐管理シート!AW190</f>
        <v/>
      </c>
      <c r="CI190" s="510" t="str">
        <f t="shared" si="8"/>
        <v/>
      </c>
      <c r="CJ190" s="52" t="str">
        <f t="shared" si="9"/>
        <v/>
      </c>
      <c r="CK190" s="11">
        <f t="shared" si="10"/>
        <v>0</v>
      </c>
    </row>
    <row r="191" spans="1:89" ht="23.4" x14ac:dyDescent="0.2">
      <c r="A191" s="16"/>
      <c r="B191" s="458"/>
      <c r="C191" s="457">
        <v>119</v>
      </c>
      <c r="D191" s="459"/>
      <c r="E191" s="460"/>
      <c r="F191" s="460"/>
      <c r="G191" s="449"/>
      <c r="H191" s="449"/>
      <c r="I191" s="452"/>
      <c r="J191" s="450"/>
      <c r="K191" s="449"/>
      <c r="L191" s="452"/>
      <c r="M191" s="452"/>
      <c r="N191" s="301">
        <v>0</v>
      </c>
      <c r="O191" s="302">
        <v>0</v>
      </c>
      <c r="P191" s="453"/>
      <c r="Q191" s="307"/>
      <c r="R191" s="307"/>
      <c r="S191" s="307"/>
      <c r="T191" s="307"/>
      <c r="U191" s="307"/>
      <c r="V191" s="454"/>
      <c r="W191" s="308"/>
      <c r="X191" s="308"/>
      <c r="Y191" s="308"/>
      <c r="Z191" s="469"/>
      <c r="AA191" s="452"/>
      <c r="AB191" s="449"/>
      <c r="AC191" s="449"/>
      <c r="AD191" s="449"/>
      <c r="AE191" s="544"/>
      <c r="AF191" s="583"/>
      <c r="AG191" s="554"/>
      <c r="AH191" s="455"/>
      <c r="AI191" s="563"/>
      <c r="AJ191" s="593"/>
      <c r="AK191" s="571"/>
      <c r="AL191" s="456"/>
      <c r="AM191" s="379"/>
      <c r="AN191" s="425"/>
      <c r="AO191" s="498"/>
      <c r="AP191" s="23"/>
      <c r="AQ191" s="27"/>
      <c r="AR191" s="31"/>
      <c r="AS191" s="31"/>
      <c r="AT191" s="35"/>
      <c r="AU191" s="37"/>
      <c r="AV191" s="14"/>
      <c r="AW191" s="14"/>
      <c r="AX191" s="14"/>
      <c r="AY191" s="13"/>
      <c r="AZ191" s="41"/>
      <c r="BA191" s="42"/>
      <c r="BB191" s="37"/>
      <c r="BC191" s="37"/>
      <c r="BD191" s="37"/>
      <c r="BE191" s="42"/>
      <c r="BF191" s="42"/>
      <c r="BG191" s="42"/>
      <c r="BH191" s="42"/>
      <c r="BI191" s="37"/>
      <c r="BJ191" s="37"/>
      <c r="BK191" s="45"/>
      <c r="BL191" s="45"/>
      <c r="BM191" s="45"/>
      <c r="BN191" s="45"/>
      <c r="BO191" s="42"/>
      <c r="BP191" s="42"/>
      <c r="BQ191" s="42"/>
      <c r="BR191" s="45"/>
      <c r="BS191" s="37"/>
      <c r="BT191" s="45"/>
      <c r="BU191" s="47"/>
      <c r="BV191" s="51"/>
      <c r="BW191" s="520"/>
      <c r="BX191" s="529" t="str">
        <f t="shared" si="6"/>
        <v/>
      </c>
      <c r="BY191" s="510" t="str">
        <f>IF(F191="","",IF(OR(分岐管理シート!AF191&lt;13,分岐管理シート!AF191&gt;26),"error",""))</f>
        <v/>
      </c>
      <c r="BZ191" s="510" t="str">
        <f>IF(F191="","",IF(VLOOKUP(AE191,―!$AD$1:$AE$26,2,FALSE)&lt;=VLOOKUP(AF191,―!$AD$15:$AE$27,2,FALSE),"","error"))</f>
        <v/>
      </c>
      <c r="CA191" s="510"/>
      <c r="CB191" s="510"/>
      <c r="CC191" s="510"/>
      <c r="CD191" s="510"/>
      <c r="CE191" s="510"/>
      <c r="CF191" s="510"/>
      <c r="CG191" s="510" t="str">
        <f t="shared" si="7"/>
        <v/>
      </c>
      <c r="CH191" s="510" t="str">
        <f>分岐管理シート!AW191</f>
        <v/>
      </c>
      <c r="CI191" s="510" t="str">
        <f t="shared" si="8"/>
        <v/>
      </c>
      <c r="CJ191" s="52" t="str">
        <f t="shared" si="9"/>
        <v/>
      </c>
      <c r="CK191" s="11">
        <f t="shared" si="10"/>
        <v>0</v>
      </c>
    </row>
    <row r="192" spans="1:89" ht="23.4" x14ac:dyDescent="0.2">
      <c r="A192" s="16"/>
      <c r="B192" s="458"/>
      <c r="C192" s="457">
        <v>120</v>
      </c>
      <c r="D192" s="459"/>
      <c r="E192" s="460"/>
      <c r="F192" s="460"/>
      <c r="G192" s="449"/>
      <c r="H192" s="449"/>
      <c r="I192" s="452"/>
      <c r="J192" s="450"/>
      <c r="K192" s="449"/>
      <c r="L192" s="452"/>
      <c r="M192" s="452"/>
      <c r="N192" s="301">
        <v>0</v>
      </c>
      <c r="O192" s="302">
        <v>0</v>
      </c>
      <c r="P192" s="453"/>
      <c r="Q192" s="307"/>
      <c r="R192" s="307"/>
      <c r="S192" s="307"/>
      <c r="T192" s="307"/>
      <c r="U192" s="307"/>
      <c r="V192" s="454"/>
      <c r="W192" s="308"/>
      <c r="X192" s="308"/>
      <c r="Y192" s="308"/>
      <c r="Z192" s="469"/>
      <c r="AA192" s="452"/>
      <c r="AB192" s="449"/>
      <c r="AC192" s="449"/>
      <c r="AD192" s="449"/>
      <c r="AE192" s="544"/>
      <c r="AF192" s="583"/>
      <c r="AG192" s="554"/>
      <c r="AH192" s="455"/>
      <c r="AI192" s="563"/>
      <c r="AJ192" s="593"/>
      <c r="AK192" s="571"/>
      <c r="AL192" s="456"/>
      <c r="AM192" s="379"/>
      <c r="AN192" s="425"/>
      <c r="AO192" s="498"/>
      <c r="AP192" s="23"/>
      <c r="AQ192" s="27"/>
      <c r="AR192" s="31"/>
      <c r="AS192" s="31"/>
      <c r="AT192" s="35"/>
      <c r="AU192" s="37"/>
      <c r="AV192" s="14"/>
      <c r="AW192" s="14"/>
      <c r="AX192" s="14"/>
      <c r="AY192" s="13"/>
      <c r="AZ192" s="41"/>
      <c r="BA192" s="42"/>
      <c r="BB192" s="37"/>
      <c r="BC192" s="37"/>
      <c r="BD192" s="37"/>
      <c r="BE192" s="42"/>
      <c r="BF192" s="42"/>
      <c r="BG192" s="42"/>
      <c r="BH192" s="42"/>
      <c r="BI192" s="37"/>
      <c r="BJ192" s="37"/>
      <c r="BK192" s="45"/>
      <c r="BL192" s="45"/>
      <c r="BM192" s="45"/>
      <c r="BN192" s="45"/>
      <c r="BO192" s="42"/>
      <c r="BP192" s="42"/>
      <c r="BQ192" s="42"/>
      <c r="BR192" s="45"/>
      <c r="BS192" s="37"/>
      <c r="BT192" s="45"/>
      <c r="BU192" s="47"/>
      <c r="BV192" s="51"/>
      <c r="BW192" s="520"/>
      <c r="BX192" s="529" t="str">
        <f t="shared" si="6"/>
        <v/>
      </c>
      <c r="BY192" s="510" t="str">
        <f>IF(F192="","",IF(OR(分岐管理シート!AF192&lt;13,分岐管理シート!AF192&gt;26),"error",""))</f>
        <v/>
      </c>
      <c r="BZ192" s="510" t="str">
        <f>IF(F192="","",IF(VLOOKUP(AE192,―!$AD$1:$AE$26,2,FALSE)&lt;=VLOOKUP(AF192,―!$AD$15:$AE$27,2,FALSE),"","error"))</f>
        <v/>
      </c>
      <c r="CA192" s="510"/>
      <c r="CB192" s="510"/>
      <c r="CC192" s="510"/>
      <c r="CD192" s="510"/>
      <c r="CE192" s="510"/>
      <c r="CF192" s="510"/>
      <c r="CG192" s="510" t="str">
        <f t="shared" si="7"/>
        <v/>
      </c>
      <c r="CH192" s="510" t="str">
        <f>分岐管理シート!AW192</f>
        <v/>
      </c>
      <c r="CI192" s="510" t="str">
        <f t="shared" si="8"/>
        <v/>
      </c>
      <c r="CJ192" s="52" t="str">
        <f t="shared" si="9"/>
        <v/>
      </c>
      <c r="CK192" s="11">
        <f t="shared" si="10"/>
        <v>0</v>
      </c>
    </row>
    <row r="193" spans="1:89" ht="23.4" x14ac:dyDescent="0.2">
      <c r="A193" s="16"/>
      <c r="B193" s="458"/>
      <c r="C193" s="446">
        <v>121</v>
      </c>
      <c r="D193" s="459"/>
      <c r="E193" s="460"/>
      <c r="F193" s="460"/>
      <c r="G193" s="449"/>
      <c r="H193" s="449"/>
      <c r="I193" s="452"/>
      <c r="J193" s="450"/>
      <c r="K193" s="449"/>
      <c r="L193" s="452"/>
      <c r="M193" s="452"/>
      <c r="N193" s="301">
        <v>0</v>
      </c>
      <c r="O193" s="302">
        <v>0</v>
      </c>
      <c r="P193" s="453"/>
      <c r="Q193" s="307"/>
      <c r="R193" s="307"/>
      <c r="S193" s="307"/>
      <c r="T193" s="307"/>
      <c r="U193" s="307"/>
      <c r="V193" s="454"/>
      <c r="W193" s="308"/>
      <c r="X193" s="308"/>
      <c r="Y193" s="308"/>
      <c r="Z193" s="469"/>
      <c r="AA193" s="452"/>
      <c r="AB193" s="449"/>
      <c r="AC193" s="449"/>
      <c r="AD193" s="449"/>
      <c r="AE193" s="544"/>
      <c r="AF193" s="583"/>
      <c r="AG193" s="554"/>
      <c r="AH193" s="455"/>
      <c r="AI193" s="563"/>
      <c r="AJ193" s="593"/>
      <c r="AK193" s="571"/>
      <c r="AL193" s="456"/>
      <c r="AM193" s="379"/>
      <c r="AN193" s="425"/>
      <c r="AO193" s="498"/>
      <c r="AP193" s="23"/>
      <c r="AQ193" s="27"/>
      <c r="AR193" s="31"/>
      <c r="AS193" s="31"/>
      <c r="AT193" s="35"/>
      <c r="AU193" s="37"/>
      <c r="AV193" s="14"/>
      <c r="AW193" s="14"/>
      <c r="AX193" s="14"/>
      <c r="AY193" s="13"/>
      <c r="AZ193" s="41"/>
      <c r="BA193" s="42"/>
      <c r="BB193" s="37"/>
      <c r="BC193" s="37"/>
      <c r="BD193" s="37"/>
      <c r="BE193" s="42"/>
      <c r="BF193" s="42"/>
      <c r="BG193" s="42"/>
      <c r="BH193" s="42"/>
      <c r="BI193" s="37"/>
      <c r="BJ193" s="37"/>
      <c r="BK193" s="45"/>
      <c r="BL193" s="45"/>
      <c r="BM193" s="45"/>
      <c r="BN193" s="45"/>
      <c r="BO193" s="42"/>
      <c r="BP193" s="42"/>
      <c r="BQ193" s="42"/>
      <c r="BR193" s="45"/>
      <c r="BS193" s="37"/>
      <c r="BT193" s="45"/>
      <c r="BU193" s="47"/>
      <c r="BV193" s="51"/>
      <c r="BW193" s="520"/>
      <c r="BX193" s="529" t="str">
        <f t="shared" si="6"/>
        <v/>
      </c>
      <c r="BY193" s="510" t="str">
        <f>IF(F193="","",IF(OR(分岐管理シート!AF193&lt;13,分岐管理シート!AF193&gt;26),"error",""))</f>
        <v/>
      </c>
      <c r="BZ193" s="510" t="str">
        <f>IF(F193="","",IF(VLOOKUP(AE193,―!$AD$1:$AE$26,2,FALSE)&lt;=VLOOKUP(AF193,―!$AD$15:$AE$27,2,FALSE),"","error"))</f>
        <v/>
      </c>
      <c r="CA193" s="510"/>
      <c r="CB193" s="510"/>
      <c r="CC193" s="510"/>
      <c r="CD193" s="510"/>
      <c r="CE193" s="510"/>
      <c r="CF193" s="510"/>
      <c r="CG193" s="510" t="str">
        <f t="shared" si="7"/>
        <v/>
      </c>
      <c r="CH193" s="510" t="str">
        <f>分岐管理シート!AW193</f>
        <v/>
      </c>
      <c r="CI193" s="510" t="str">
        <f t="shared" si="8"/>
        <v/>
      </c>
      <c r="CJ193" s="52" t="str">
        <f t="shared" si="9"/>
        <v/>
      </c>
      <c r="CK193" s="11">
        <f t="shared" si="10"/>
        <v>0</v>
      </c>
    </row>
    <row r="194" spans="1:89" ht="23.4" x14ac:dyDescent="0.2">
      <c r="A194" s="16"/>
      <c r="B194" s="458"/>
      <c r="C194" s="457">
        <v>122</v>
      </c>
      <c r="D194" s="459"/>
      <c r="E194" s="460"/>
      <c r="F194" s="460"/>
      <c r="G194" s="449"/>
      <c r="H194" s="449"/>
      <c r="I194" s="452"/>
      <c r="J194" s="450"/>
      <c r="K194" s="449"/>
      <c r="L194" s="452"/>
      <c r="M194" s="452"/>
      <c r="N194" s="301">
        <v>0</v>
      </c>
      <c r="O194" s="302">
        <v>0</v>
      </c>
      <c r="P194" s="453"/>
      <c r="Q194" s="307"/>
      <c r="R194" s="307"/>
      <c r="S194" s="307"/>
      <c r="T194" s="307"/>
      <c r="U194" s="307"/>
      <c r="V194" s="454"/>
      <c r="W194" s="308"/>
      <c r="X194" s="308"/>
      <c r="Y194" s="308"/>
      <c r="Z194" s="469"/>
      <c r="AA194" s="452"/>
      <c r="AB194" s="449"/>
      <c r="AC194" s="449"/>
      <c r="AD194" s="449"/>
      <c r="AE194" s="544"/>
      <c r="AF194" s="583"/>
      <c r="AG194" s="554"/>
      <c r="AH194" s="455"/>
      <c r="AI194" s="563"/>
      <c r="AJ194" s="593"/>
      <c r="AK194" s="571"/>
      <c r="AL194" s="456"/>
      <c r="AM194" s="379"/>
      <c r="AN194" s="425"/>
      <c r="AO194" s="498"/>
      <c r="AP194" s="23"/>
      <c r="AQ194" s="27"/>
      <c r="AR194" s="31"/>
      <c r="AS194" s="31"/>
      <c r="AT194" s="35"/>
      <c r="AU194" s="37"/>
      <c r="AV194" s="14"/>
      <c r="AW194" s="14"/>
      <c r="AX194" s="14"/>
      <c r="AY194" s="13"/>
      <c r="AZ194" s="41"/>
      <c r="BA194" s="42"/>
      <c r="BB194" s="37"/>
      <c r="BC194" s="37"/>
      <c r="BD194" s="37"/>
      <c r="BE194" s="42"/>
      <c r="BF194" s="42"/>
      <c r="BG194" s="42"/>
      <c r="BH194" s="42"/>
      <c r="BI194" s="37"/>
      <c r="BJ194" s="37"/>
      <c r="BK194" s="45"/>
      <c r="BL194" s="45"/>
      <c r="BM194" s="45"/>
      <c r="BN194" s="45"/>
      <c r="BO194" s="42"/>
      <c r="BP194" s="42"/>
      <c r="BQ194" s="42"/>
      <c r="BR194" s="45"/>
      <c r="BS194" s="37"/>
      <c r="BT194" s="45"/>
      <c r="BU194" s="47"/>
      <c r="BV194" s="51"/>
      <c r="BW194" s="520"/>
      <c r="BX194" s="529" t="str">
        <f t="shared" si="6"/>
        <v/>
      </c>
      <c r="BY194" s="510" t="str">
        <f>IF(F194="","",IF(OR(分岐管理シート!AF194&lt;13,分岐管理シート!AF194&gt;26),"error",""))</f>
        <v/>
      </c>
      <c r="BZ194" s="510" t="str">
        <f>IF(F194="","",IF(VLOOKUP(AE194,―!$AD$1:$AE$26,2,FALSE)&lt;=VLOOKUP(AF194,―!$AD$15:$AE$27,2,FALSE),"","error"))</f>
        <v/>
      </c>
      <c r="CA194" s="510"/>
      <c r="CB194" s="510"/>
      <c r="CC194" s="510"/>
      <c r="CD194" s="510"/>
      <c r="CE194" s="510"/>
      <c r="CF194" s="510"/>
      <c r="CG194" s="510" t="str">
        <f t="shared" si="7"/>
        <v/>
      </c>
      <c r="CH194" s="510" t="str">
        <f>分岐管理シート!AW194</f>
        <v/>
      </c>
      <c r="CI194" s="510" t="str">
        <f t="shared" si="8"/>
        <v/>
      </c>
      <c r="CJ194" s="52" t="str">
        <f t="shared" si="9"/>
        <v/>
      </c>
      <c r="CK194" s="11">
        <f t="shared" si="10"/>
        <v>0</v>
      </c>
    </row>
    <row r="195" spans="1:89" ht="23.4" x14ac:dyDescent="0.2">
      <c r="A195" s="16"/>
      <c r="B195" s="458"/>
      <c r="C195" s="457">
        <v>123</v>
      </c>
      <c r="D195" s="459"/>
      <c r="E195" s="460"/>
      <c r="F195" s="460"/>
      <c r="G195" s="449"/>
      <c r="H195" s="449"/>
      <c r="I195" s="452"/>
      <c r="J195" s="450"/>
      <c r="K195" s="449"/>
      <c r="L195" s="452"/>
      <c r="M195" s="452"/>
      <c r="N195" s="301">
        <v>0</v>
      </c>
      <c r="O195" s="302">
        <v>0</v>
      </c>
      <c r="P195" s="453"/>
      <c r="Q195" s="307"/>
      <c r="R195" s="307"/>
      <c r="S195" s="307"/>
      <c r="T195" s="307"/>
      <c r="U195" s="307"/>
      <c r="V195" s="454"/>
      <c r="W195" s="308"/>
      <c r="X195" s="308"/>
      <c r="Y195" s="308"/>
      <c r="Z195" s="469"/>
      <c r="AA195" s="452"/>
      <c r="AB195" s="449"/>
      <c r="AC195" s="449"/>
      <c r="AD195" s="449"/>
      <c r="AE195" s="544"/>
      <c r="AF195" s="583"/>
      <c r="AG195" s="554"/>
      <c r="AH195" s="455"/>
      <c r="AI195" s="563"/>
      <c r="AJ195" s="593"/>
      <c r="AK195" s="571"/>
      <c r="AL195" s="456"/>
      <c r="AM195" s="379"/>
      <c r="AN195" s="425"/>
      <c r="AO195" s="498"/>
      <c r="AP195" s="23"/>
      <c r="AQ195" s="27"/>
      <c r="AR195" s="31"/>
      <c r="AS195" s="31"/>
      <c r="AT195" s="35"/>
      <c r="AU195" s="37"/>
      <c r="AV195" s="14"/>
      <c r="AW195" s="14"/>
      <c r="AX195" s="14"/>
      <c r="AY195" s="13"/>
      <c r="AZ195" s="41"/>
      <c r="BA195" s="42"/>
      <c r="BB195" s="37"/>
      <c r="BC195" s="37"/>
      <c r="BD195" s="37"/>
      <c r="BE195" s="42"/>
      <c r="BF195" s="42"/>
      <c r="BG195" s="42"/>
      <c r="BH195" s="42"/>
      <c r="BI195" s="37"/>
      <c r="BJ195" s="37"/>
      <c r="BK195" s="45"/>
      <c r="BL195" s="45"/>
      <c r="BM195" s="45"/>
      <c r="BN195" s="45"/>
      <c r="BO195" s="42"/>
      <c r="BP195" s="42"/>
      <c r="BQ195" s="42"/>
      <c r="BR195" s="45"/>
      <c r="BS195" s="37"/>
      <c r="BT195" s="45"/>
      <c r="BU195" s="47"/>
      <c r="BV195" s="51"/>
      <c r="BW195" s="520"/>
      <c r="BX195" s="529" t="str">
        <f t="shared" si="6"/>
        <v/>
      </c>
      <c r="BY195" s="510" t="str">
        <f>IF(F195="","",IF(OR(分岐管理シート!AF195&lt;13,分岐管理シート!AF195&gt;26),"error",""))</f>
        <v/>
      </c>
      <c r="BZ195" s="510" t="str">
        <f>IF(F195="","",IF(VLOOKUP(AE195,―!$AD$1:$AE$26,2,FALSE)&lt;=VLOOKUP(AF195,―!$AD$15:$AE$27,2,FALSE),"","error"))</f>
        <v/>
      </c>
      <c r="CA195" s="510"/>
      <c r="CB195" s="510"/>
      <c r="CC195" s="510"/>
      <c r="CD195" s="510"/>
      <c r="CE195" s="510"/>
      <c r="CF195" s="510"/>
      <c r="CG195" s="510" t="str">
        <f t="shared" si="7"/>
        <v/>
      </c>
      <c r="CH195" s="510" t="str">
        <f>分岐管理シート!AW195</f>
        <v/>
      </c>
      <c r="CI195" s="510" t="str">
        <f t="shared" si="8"/>
        <v/>
      </c>
      <c r="CJ195" s="52" t="str">
        <f t="shared" si="9"/>
        <v/>
      </c>
      <c r="CK195" s="11">
        <f t="shared" si="10"/>
        <v>0</v>
      </c>
    </row>
    <row r="196" spans="1:89" ht="23.4" x14ac:dyDescent="0.2">
      <c r="A196" s="16"/>
      <c r="B196" s="458"/>
      <c r="C196" s="446">
        <v>124</v>
      </c>
      <c r="D196" s="459"/>
      <c r="E196" s="460"/>
      <c r="F196" s="460"/>
      <c r="G196" s="449"/>
      <c r="H196" s="449"/>
      <c r="I196" s="452"/>
      <c r="J196" s="450"/>
      <c r="K196" s="449"/>
      <c r="L196" s="452"/>
      <c r="M196" s="452"/>
      <c r="N196" s="301">
        <v>0</v>
      </c>
      <c r="O196" s="302">
        <v>0</v>
      </c>
      <c r="P196" s="453"/>
      <c r="Q196" s="307"/>
      <c r="R196" s="307"/>
      <c r="S196" s="307"/>
      <c r="T196" s="307"/>
      <c r="U196" s="307"/>
      <c r="V196" s="454"/>
      <c r="W196" s="308"/>
      <c r="X196" s="308"/>
      <c r="Y196" s="308"/>
      <c r="Z196" s="469"/>
      <c r="AA196" s="452"/>
      <c r="AB196" s="449"/>
      <c r="AC196" s="449"/>
      <c r="AD196" s="449"/>
      <c r="AE196" s="544"/>
      <c r="AF196" s="583"/>
      <c r="AG196" s="554"/>
      <c r="AH196" s="455"/>
      <c r="AI196" s="563"/>
      <c r="AJ196" s="593"/>
      <c r="AK196" s="571"/>
      <c r="AL196" s="456"/>
      <c r="AM196" s="379"/>
      <c r="AN196" s="425"/>
      <c r="AO196" s="498"/>
      <c r="AP196" s="23"/>
      <c r="AQ196" s="27"/>
      <c r="AR196" s="31"/>
      <c r="AS196" s="31"/>
      <c r="AT196" s="35"/>
      <c r="AU196" s="37"/>
      <c r="AV196" s="14"/>
      <c r="AW196" s="14"/>
      <c r="AX196" s="14"/>
      <c r="AY196" s="13"/>
      <c r="AZ196" s="41"/>
      <c r="BA196" s="42"/>
      <c r="BB196" s="37"/>
      <c r="BC196" s="37"/>
      <c r="BD196" s="37"/>
      <c r="BE196" s="42"/>
      <c r="BF196" s="42"/>
      <c r="BG196" s="42"/>
      <c r="BH196" s="42"/>
      <c r="BI196" s="37"/>
      <c r="BJ196" s="37"/>
      <c r="BK196" s="45"/>
      <c r="BL196" s="45"/>
      <c r="BM196" s="45"/>
      <c r="BN196" s="45"/>
      <c r="BO196" s="42"/>
      <c r="BP196" s="42"/>
      <c r="BQ196" s="42"/>
      <c r="BR196" s="45"/>
      <c r="BS196" s="37"/>
      <c r="BT196" s="45"/>
      <c r="BU196" s="47"/>
      <c r="BV196" s="51"/>
      <c r="BW196" s="520"/>
      <c r="BX196" s="529" t="str">
        <f t="shared" si="6"/>
        <v/>
      </c>
      <c r="BY196" s="510" t="str">
        <f>IF(F196="","",IF(OR(分岐管理シート!AF196&lt;13,分岐管理シート!AF196&gt;26),"error",""))</f>
        <v/>
      </c>
      <c r="BZ196" s="510" t="str">
        <f>IF(F196="","",IF(VLOOKUP(AE196,―!$AD$1:$AE$26,2,FALSE)&lt;=VLOOKUP(AF196,―!$AD$15:$AE$27,2,FALSE),"","error"))</f>
        <v/>
      </c>
      <c r="CA196" s="510"/>
      <c r="CB196" s="510"/>
      <c r="CC196" s="510"/>
      <c r="CD196" s="510"/>
      <c r="CE196" s="510"/>
      <c r="CF196" s="510"/>
      <c r="CG196" s="510" t="str">
        <f t="shared" si="7"/>
        <v/>
      </c>
      <c r="CH196" s="510" t="str">
        <f>分岐管理シート!AW196</f>
        <v/>
      </c>
      <c r="CI196" s="510" t="str">
        <f t="shared" si="8"/>
        <v/>
      </c>
      <c r="CJ196" s="52" t="str">
        <f t="shared" si="9"/>
        <v/>
      </c>
      <c r="CK196" s="11">
        <f t="shared" si="10"/>
        <v>0</v>
      </c>
    </row>
    <row r="197" spans="1:89" ht="23.4" x14ac:dyDescent="0.2">
      <c r="A197" s="16"/>
      <c r="B197" s="458"/>
      <c r="C197" s="457">
        <v>125</v>
      </c>
      <c r="D197" s="459"/>
      <c r="E197" s="460"/>
      <c r="F197" s="460"/>
      <c r="G197" s="449"/>
      <c r="H197" s="449"/>
      <c r="I197" s="452"/>
      <c r="J197" s="450"/>
      <c r="K197" s="449"/>
      <c r="L197" s="452"/>
      <c r="M197" s="452"/>
      <c r="N197" s="301">
        <v>0</v>
      </c>
      <c r="O197" s="302">
        <v>0</v>
      </c>
      <c r="P197" s="453"/>
      <c r="Q197" s="307"/>
      <c r="R197" s="307"/>
      <c r="S197" s="307"/>
      <c r="T197" s="307"/>
      <c r="U197" s="307"/>
      <c r="V197" s="454"/>
      <c r="W197" s="308"/>
      <c r="X197" s="308"/>
      <c r="Y197" s="308"/>
      <c r="Z197" s="469"/>
      <c r="AA197" s="452"/>
      <c r="AB197" s="449"/>
      <c r="AC197" s="449"/>
      <c r="AD197" s="449"/>
      <c r="AE197" s="544"/>
      <c r="AF197" s="583"/>
      <c r="AG197" s="554"/>
      <c r="AH197" s="455"/>
      <c r="AI197" s="563"/>
      <c r="AJ197" s="593"/>
      <c r="AK197" s="571"/>
      <c r="AL197" s="456"/>
      <c r="AM197" s="379"/>
      <c r="AN197" s="425"/>
      <c r="AO197" s="498"/>
      <c r="AP197" s="23"/>
      <c r="AQ197" s="27"/>
      <c r="AR197" s="31"/>
      <c r="AS197" s="31"/>
      <c r="AT197" s="35"/>
      <c r="AU197" s="37"/>
      <c r="AV197" s="14"/>
      <c r="AW197" s="14"/>
      <c r="AX197" s="14"/>
      <c r="AY197" s="13"/>
      <c r="AZ197" s="41"/>
      <c r="BA197" s="42"/>
      <c r="BB197" s="37"/>
      <c r="BC197" s="37"/>
      <c r="BD197" s="37"/>
      <c r="BE197" s="42"/>
      <c r="BF197" s="42"/>
      <c r="BG197" s="42"/>
      <c r="BH197" s="42"/>
      <c r="BI197" s="37"/>
      <c r="BJ197" s="37"/>
      <c r="BK197" s="45"/>
      <c r="BL197" s="45"/>
      <c r="BM197" s="45"/>
      <c r="BN197" s="45"/>
      <c r="BO197" s="42"/>
      <c r="BP197" s="42"/>
      <c r="BQ197" s="42"/>
      <c r="BR197" s="45"/>
      <c r="BS197" s="37"/>
      <c r="BT197" s="45"/>
      <c r="BU197" s="47"/>
      <c r="BV197" s="51"/>
      <c r="BW197" s="520"/>
      <c r="BX197" s="529" t="str">
        <f t="shared" si="6"/>
        <v/>
      </c>
      <c r="BY197" s="510" t="str">
        <f>IF(F197="","",IF(OR(分岐管理シート!AF197&lt;13,分岐管理シート!AF197&gt;26),"error",""))</f>
        <v/>
      </c>
      <c r="BZ197" s="510" t="str">
        <f>IF(F197="","",IF(VLOOKUP(AE197,―!$AD$1:$AE$26,2,FALSE)&lt;=VLOOKUP(AF197,―!$AD$15:$AE$27,2,FALSE),"","error"))</f>
        <v/>
      </c>
      <c r="CA197" s="510"/>
      <c r="CB197" s="510"/>
      <c r="CC197" s="510"/>
      <c r="CD197" s="510"/>
      <c r="CE197" s="510"/>
      <c r="CF197" s="510"/>
      <c r="CG197" s="510" t="str">
        <f t="shared" si="7"/>
        <v/>
      </c>
      <c r="CH197" s="510" t="str">
        <f>分岐管理シート!AW197</f>
        <v/>
      </c>
      <c r="CI197" s="510" t="str">
        <f t="shared" si="8"/>
        <v/>
      </c>
      <c r="CJ197" s="52" t="str">
        <f t="shared" si="9"/>
        <v/>
      </c>
      <c r="CK197" s="11">
        <f t="shared" si="10"/>
        <v>0</v>
      </c>
    </row>
    <row r="198" spans="1:89" ht="23.4" x14ac:dyDescent="0.2">
      <c r="A198" s="16"/>
      <c r="B198" s="458"/>
      <c r="C198" s="457">
        <v>126</v>
      </c>
      <c r="D198" s="459"/>
      <c r="E198" s="460"/>
      <c r="F198" s="460"/>
      <c r="G198" s="449"/>
      <c r="H198" s="449"/>
      <c r="I198" s="452"/>
      <c r="J198" s="450"/>
      <c r="K198" s="449"/>
      <c r="L198" s="452"/>
      <c r="M198" s="452"/>
      <c r="N198" s="301">
        <v>0</v>
      </c>
      <c r="O198" s="302">
        <v>0</v>
      </c>
      <c r="P198" s="453"/>
      <c r="Q198" s="307"/>
      <c r="R198" s="307"/>
      <c r="S198" s="307"/>
      <c r="T198" s="307"/>
      <c r="U198" s="307"/>
      <c r="V198" s="454"/>
      <c r="W198" s="308"/>
      <c r="X198" s="308"/>
      <c r="Y198" s="308"/>
      <c r="Z198" s="469"/>
      <c r="AA198" s="452"/>
      <c r="AB198" s="449"/>
      <c r="AC198" s="449"/>
      <c r="AD198" s="449"/>
      <c r="AE198" s="544"/>
      <c r="AF198" s="583"/>
      <c r="AG198" s="554"/>
      <c r="AH198" s="455"/>
      <c r="AI198" s="563"/>
      <c r="AJ198" s="593"/>
      <c r="AK198" s="571"/>
      <c r="AL198" s="456"/>
      <c r="AM198" s="379"/>
      <c r="AN198" s="425"/>
      <c r="AO198" s="498"/>
      <c r="AP198" s="23"/>
      <c r="AQ198" s="27"/>
      <c r="AR198" s="31"/>
      <c r="AS198" s="31"/>
      <c r="AT198" s="35"/>
      <c r="AU198" s="37"/>
      <c r="AV198" s="14"/>
      <c r="AW198" s="14"/>
      <c r="AX198" s="14"/>
      <c r="AY198" s="13"/>
      <c r="AZ198" s="41"/>
      <c r="BA198" s="42"/>
      <c r="BB198" s="37"/>
      <c r="BC198" s="37"/>
      <c r="BD198" s="37"/>
      <c r="BE198" s="42"/>
      <c r="BF198" s="42"/>
      <c r="BG198" s="42"/>
      <c r="BH198" s="42"/>
      <c r="BI198" s="37"/>
      <c r="BJ198" s="37"/>
      <c r="BK198" s="45"/>
      <c r="BL198" s="45"/>
      <c r="BM198" s="45"/>
      <c r="BN198" s="45"/>
      <c r="BO198" s="42"/>
      <c r="BP198" s="42"/>
      <c r="BQ198" s="42"/>
      <c r="BR198" s="45"/>
      <c r="BS198" s="37"/>
      <c r="BT198" s="45"/>
      <c r="BU198" s="47"/>
      <c r="BV198" s="51"/>
      <c r="BW198" s="520"/>
      <c r="BX198" s="529" t="str">
        <f t="shared" si="6"/>
        <v/>
      </c>
      <c r="BY198" s="510" t="str">
        <f>IF(F198="","",IF(OR(分岐管理シート!AF198&lt;13,分岐管理シート!AF198&gt;26),"error",""))</f>
        <v/>
      </c>
      <c r="BZ198" s="510" t="str">
        <f>IF(F198="","",IF(VLOOKUP(AE198,―!$AD$1:$AE$26,2,FALSE)&lt;=VLOOKUP(AF198,―!$AD$15:$AE$27,2,FALSE),"","error"))</f>
        <v/>
      </c>
      <c r="CA198" s="510"/>
      <c r="CB198" s="510"/>
      <c r="CC198" s="510"/>
      <c r="CD198" s="510"/>
      <c r="CE198" s="510"/>
      <c r="CF198" s="510"/>
      <c r="CG198" s="510" t="str">
        <f t="shared" si="7"/>
        <v/>
      </c>
      <c r="CH198" s="510" t="str">
        <f>分岐管理シート!AW198</f>
        <v/>
      </c>
      <c r="CI198" s="510" t="str">
        <f t="shared" si="8"/>
        <v/>
      </c>
      <c r="CJ198" s="52" t="str">
        <f t="shared" si="9"/>
        <v/>
      </c>
      <c r="CK198" s="11">
        <f t="shared" si="10"/>
        <v>0</v>
      </c>
    </row>
    <row r="199" spans="1:89" ht="23.4" x14ac:dyDescent="0.2">
      <c r="A199" s="16"/>
      <c r="B199" s="458"/>
      <c r="C199" s="446">
        <v>127</v>
      </c>
      <c r="D199" s="459"/>
      <c r="E199" s="460"/>
      <c r="F199" s="460"/>
      <c r="G199" s="449"/>
      <c r="H199" s="449"/>
      <c r="I199" s="452"/>
      <c r="J199" s="450"/>
      <c r="K199" s="449"/>
      <c r="L199" s="452"/>
      <c r="M199" s="452"/>
      <c r="N199" s="301">
        <v>0</v>
      </c>
      <c r="O199" s="302">
        <v>0</v>
      </c>
      <c r="P199" s="453"/>
      <c r="Q199" s="307"/>
      <c r="R199" s="307"/>
      <c r="S199" s="307"/>
      <c r="T199" s="307"/>
      <c r="U199" s="307"/>
      <c r="V199" s="454"/>
      <c r="W199" s="308"/>
      <c r="X199" s="308"/>
      <c r="Y199" s="308"/>
      <c r="Z199" s="469"/>
      <c r="AA199" s="452"/>
      <c r="AB199" s="449"/>
      <c r="AC199" s="449"/>
      <c r="AD199" s="449"/>
      <c r="AE199" s="544"/>
      <c r="AF199" s="583"/>
      <c r="AG199" s="554"/>
      <c r="AH199" s="455"/>
      <c r="AI199" s="563"/>
      <c r="AJ199" s="593"/>
      <c r="AK199" s="571"/>
      <c r="AL199" s="456"/>
      <c r="AM199" s="379"/>
      <c r="AN199" s="425"/>
      <c r="AO199" s="498"/>
      <c r="AP199" s="23"/>
      <c r="AQ199" s="27"/>
      <c r="AR199" s="31"/>
      <c r="AS199" s="31"/>
      <c r="AT199" s="35"/>
      <c r="AU199" s="37"/>
      <c r="AV199" s="14"/>
      <c r="AW199" s="14"/>
      <c r="AX199" s="14"/>
      <c r="AY199" s="13"/>
      <c r="AZ199" s="41"/>
      <c r="BA199" s="42"/>
      <c r="BB199" s="37"/>
      <c r="BC199" s="37"/>
      <c r="BD199" s="37"/>
      <c r="BE199" s="42"/>
      <c r="BF199" s="42"/>
      <c r="BG199" s="42"/>
      <c r="BH199" s="42"/>
      <c r="BI199" s="37"/>
      <c r="BJ199" s="37"/>
      <c r="BK199" s="45"/>
      <c r="BL199" s="45"/>
      <c r="BM199" s="45"/>
      <c r="BN199" s="45"/>
      <c r="BO199" s="42"/>
      <c r="BP199" s="42"/>
      <c r="BQ199" s="42"/>
      <c r="BR199" s="45"/>
      <c r="BS199" s="37"/>
      <c r="BT199" s="45"/>
      <c r="BU199" s="47"/>
      <c r="BV199" s="51"/>
      <c r="BW199" s="520"/>
      <c r="BX199" s="529" t="str">
        <f t="shared" si="6"/>
        <v/>
      </c>
      <c r="BY199" s="510" t="str">
        <f>IF(F199="","",IF(OR(分岐管理シート!AF199&lt;13,分岐管理シート!AF199&gt;26),"error",""))</f>
        <v/>
      </c>
      <c r="BZ199" s="510" t="str">
        <f>IF(F199="","",IF(VLOOKUP(AE199,―!$AD$1:$AE$26,2,FALSE)&lt;=VLOOKUP(AF199,―!$AD$15:$AE$27,2,FALSE),"","error"))</f>
        <v/>
      </c>
      <c r="CA199" s="510"/>
      <c r="CB199" s="510"/>
      <c r="CC199" s="510"/>
      <c r="CD199" s="510"/>
      <c r="CE199" s="510"/>
      <c r="CF199" s="510"/>
      <c r="CG199" s="510" t="str">
        <f t="shared" si="7"/>
        <v/>
      </c>
      <c r="CH199" s="510" t="str">
        <f>分岐管理シート!AW199</f>
        <v/>
      </c>
      <c r="CI199" s="510" t="str">
        <f t="shared" si="8"/>
        <v/>
      </c>
      <c r="CJ199" s="52" t="str">
        <f t="shared" si="9"/>
        <v/>
      </c>
      <c r="CK199" s="11">
        <f t="shared" si="10"/>
        <v>0</v>
      </c>
    </row>
    <row r="200" spans="1:89" ht="23.4" x14ac:dyDescent="0.2">
      <c r="A200" s="16"/>
      <c r="B200" s="458"/>
      <c r="C200" s="457">
        <v>128</v>
      </c>
      <c r="D200" s="459"/>
      <c r="E200" s="460"/>
      <c r="F200" s="460"/>
      <c r="G200" s="449"/>
      <c r="H200" s="449"/>
      <c r="I200" s="452"/>
      <c r="J200" s="450"/>
      <c r="K200" s="449"/>
      <c r="L200" s="452"/>
      <c r="M200" s="452"/>
      <c r="N200" s="301">
        <v>0</v>
      </c>
      <c r="O200" s="302">
        <v>0</v>
      </c>
      <c r="P200" s="453"/>
      <c r="Q200" s="307"/>
      <c r="R200" s="307"/>
      <c r="S200" s="307"/>
      <c r="T200" s="307"/>
      <c r="U200" s="307"/>
      <c r="V200" s="454"/>
      <c r="W200" s="308"/>
      <c r="X200" s="308"/>
      <c r="Y200" s="308"/>
      <c r="Z200" s="469"/>
      <c r="AA200" s="452"/>
      <c r="AB200" s="449"/>
      <c r="AC200" s="449"/>
      <c r="AD200" s="449"/>
      <c r="AE200" s="544"/>
      <c r="AF200" s="583"/>
      <c r="AG200" s="554"/>
      <c r="AH200" s="455"/>
      <c r="AI200" s="563"/>
      <c r="AJ200" s="593"/>
      <c r="AK200" s="571"/>
      <c r="AL200" s="456"/>
      <c r="AM200" s="379"/>
      <c r="AN200" s="425"/>
      <c r="AO200" s="498"/>
      <c r="AP200" s="23"/>
      <c r="AQ200" s="27"/>
      <c r="AR200" s="31"/>
      <c r="AS200" s="31"/>
      <c r="AT200" s="35"/>
      <c r="AU200" s="37"/>
      <c r="AV200" s="14"/>
      <c r="AW200" s="14"/>
      <c r="AX200" s="14"/>
      <c r="AY200" s="13"/>
      <c r="AZ200" s="41"/>
      <c r="BA200" s="42"/>
      <c r="BB200" s="37"/>
      <c r="BC200" s="37"/>
      <c r="BD200" s="37"/>
      <c r="BE200" s="42"/>
      <c r="BF200" s="42"/>
      <c r="BG200" s="42"/>
      <c r="BH200" s="42"/>
      <c r="BI200" s="37"/>
      <c r="BJ200" s="37"/>
      <c r="BK200" s="45"/>
      <c r="BL200" s="45"/>
      <c r="BM200" s="45"/>
      <c r="BN200" s="45"/>
      <c r="BO200" s="42"/>
      <c r="BP200" s="42"/>
      <c r="BQ200" s="42"/>
      <c r="BR200" s="45"/>
      <c r="BS200" s="37"/>
      <c r="BT200" s="45"/>
      <c r="BU200" s="47"/>
      <c r="BV200" s="51"/>
      <c r="BW200" s="520"/>
      <c r="BX200" s="529" t="str">
        <f t="shared" si="6"/>
        <v/>
      </c>
      <c r="BY200" s="510" t="str">
        <f>IF(F200="","",IF(OR(分岐管理シート!AF200&lt;13,分岐管理シート!AF200&gt;26),"error",""))</f>
        <v/>
      </c>
      <c r="BZ200" s="510" t="str">
        <f>IF(F200="","",IF(VLOOKUP(AE200,―!$AD$1:$AE$26,2,FALSE)&lt;=VLOOKUP(AF200,―!$AD$15:$AE$27,2,FALSE),"","error"))</f>
        <v/>
      </c>
      <c r="CA200" s="510"/>
      <c r="CB200" s="510"/>
      <c r="CC200" s="510"/>
      <c r="CD200" s="510"/>
      <c r="CE200" s="510"/>
      <c r="CF200" s="510"/>
      <c r="CG200" s="510" t="str">
        <f t="shared" si="7"/>
        <v/>
      </c>
      <c r="CH200" s="510" t="str">
        <f>分岐管理シート!AW200</f>
        <v/>
      </c>
      <c r="CI200" s="510" t="str">
        <f t="shared" si="8"/>
        <v/>
      </c>
      <c r="CJ200" s="52" t="str">
        <f t="shared" si="9"/>
        <v/>
      </c>
      <c r="CK200" s="11">
        <f t="shared" si="10"/>
        <v>0</v>
      </c>
    </row>
    <row r="201" spans="1:89" ht="23.4" x14ac:dyDescent="0.2">
      <c r="A201" s="16"/>
      <c r="B201" s="458"/>
      <c r="C201" s="457">
        <v>129</v>
      </c>
      <c r="D201" s="459"/>
      <c r="E201" s="460"/>
      <c r="F201" s="460"/>
      <c r="G201" s="449"/>
      <c r="H201" s="449"/>
      <c r="I201" s="452"/>
      <c r="J201" s="450"/>
      <c r="K201" s="449"/>
      <c r="L201" s="452"/>
      <c r="M201" s="452"/>
      <c r="N201" s="301">
        <v>0</v>
      </c>
      <c r="O201" s="302">
        <v>0</v>
      </c>
      <c r="P201" s="453"/>
      <c r="Q201" s="307"/>
      <c r="R201" s="307"/>
      <c r="S201" s="307"/>
      <c r="T201" s="307"/>
      <c r="U201" s="307"/>
      <c r="V201" s="454"/>
      <c r="W201" s="308"/>
      <c r="X201" s="308"/>
      <c r="Y201" s="308"/>
      <c r="Z201" s="469"/>
      <c r="AA201" s="452"/>
      <c r="AB201" s="449"/>
      <c r="AC201" s="449"/>
      <c r="AD201" s="449"/>
      <c r="AE201" s="544"/>
      <c r="AF201" s="583"/>
      <c r="AG201" s="554"/>
      <c r="AH201" s="455"/>
      <c r="AI201" s="563"/>
      <c r="AJ201" s="593"/>
      <c r="AK201" s="571"/>
      <c r="AL201" s="456"/>
      <c r="AM201" s="379"/>
      <c r="AN201" s="425"/>
      <c r="AO201" s="498"/>
      <c r="AP201" s="23"/>
      <c r="AQ201" s="27"/>
      <c r="AR201" s="31"/>
      <c r="AS201" s="31"/>
      <c r="AT201" s="35"/>
      <c r="AU201" s="37"/>
      <c r="AV201" s="14"/>
      <c r="AW201" s="14"/>
      <c r="AX201" s="14"/>
      <c r="AY201" s="13"/>
      <c r="AZ201" s="41"/>
      <c r="BA201" s="42"/>
      <c r="BB201" s="37"/>
      <c r="BC201" s="37"/>
      <c r="BD201" s="37"/>
      <c r="BE201" s="42"/>
      <c r="BF201" s="42"/>
      <c r="BG201" s="42"/>
      <c r="BH201" s="42"/>
      <c r="BI201" s="37"/>
      <c r="BJ201" s="37"/>
      <c r="BK201" s="45"/>
      <c r="BL201" s="45"/>
      <c r="BM201" s="45"/>
      <c r="BN201" s="45"/>
      <c r="BO201" s="42"/>
      <c r="BP201" s="42"/>
      <c r="BQ201" s="42"/>
      <c r="BR201" s="45"/>
      <c r="BS201" s="37"/>
      <c r="BT201" s="45"/>
      <c r="BU201" s="47"/>
      <c r="BV201" s="51"/>
      <c r="BW201" s="520"/>
      <c r="BX201" s="529" t="str">
        <f t="shared" si="6"/>
        <v/>
      </c>
      <c r="BY201" s="510" t="str">
        <f>IF(F201="","",IF(OR(分岐管理シート!AF201&lt;13,分岐管理シート!AF201&gt;26),"error",""))</f>
        <v/>
      </c>
      <c r="BZ201" s="510" t="str">
        <f>IF(F201="","",IF(VLOOKUP(AE201,―!$AD$1:$AE$26,2,FALSE)&lt;=VLOOKUP(AF201,―!$AD$15:$AE$27,2,FALSE),"","error"))</f>
        <v/>
      </c>
      <c r="CA201" s="510"/>
      <c r="CB201" s="510"/>
      <c r="CC201" s="510"/>
      <c r="CD201" s="510"/>
      <c r="CE201" s="510"/>
      <c r="CF201" s="510"/>
      <c r="CG201" s="510" t="str">
        <f t="shared" si="7"/>
        <v/>
      </c>
      <c r="CH201" s="510" t="str">
        <f>分岐管理シート!AW201</f>
        <v/>
      </c>
      <c r="CI201" s="510" t="str">
        <f t="shared" si="8"/>
        <v/>
      </c>
      <c r="CJ201" s="52" t="str">
        <f t="shared" si="9"/>
        <v/>
      </c>
      <c r="CK201" s="11">
        <f t="shared" si="10"/>
        <v>0</v>
      </c>
    </row>
    <row r="202" spans="1:89" ht="23.4" x14ac:dyDescent="0.2">
      <c r="A202" s="16"/>
      <c r="B202" s="458"/>
      <c r="C202" s="446">
        <v>130</v>
      </c>
      <c r="D202" s="459"/>
      <c r="E202" s="460"/>
      <c r="F202" s="460"/>
      <c r="G202" s="449"/>
      <c r="H202" s="449"/>
      <c r="I202" s="452"/>
      <c r="J202" s="450"/>
      <c r="K202" s="449"/>
      <c r="L202" s="452"/>
      <c r="M202" s="452"/>
      <c r="N202" s="301">
        <v>0</v>
      </c>
      <c r="O202" s="302">
        <v>0</v>
      </c>
      <c r="P202" s="453"/>
      <c r="Q202" s="307"/>
      <c r="R202" s="307"/>
      <c r="S202" s="307"/>
      <c r="T202" s="307"/>
      <c r="U202" s="307"/>
      <c r="V202" s="454"/>
      <c r="W202" s="308"/>
      <c r="X202" s="308"/>
      <c r="Y202" s="308"/>
      <c r="Z202" s="469"/>
      <c r="AA202" s="452"/>
      <c r="AB202" s="449"/>
      <c r="AC202" s="449"/>
      <c r="AD202" s="449"/>
      <c r="AE202" s="544"/>
      <c r="AF202" s="583"/>
      <c r="AG202" s="554"/>
      <c r="AH202" s="455"/>
      <c r="AI202" s="563"/>
      <c r="AJ202" s="593"/>
      <c r="AK202" s="571"/>
      <c r="AL202" s="456"/>
      <c r="AM202" s="379"/>
      <c r="AN202" s="425"/>
      <c r="AO202" s="498"/>
      <c r="AP202" s="23"/>
      <c r="AQ202" s="27"/>
      <c r="AR202" s="31"/>
      <c r="AS202" s="31"/>
      <c r="AT202" s="35"/>
      <c r="AU202" s="37"/>
      <c r="AV202" s="14"/>
      <c r="AW202" s="14"/>
      <c r="AX202" s="14"/>
      <c r="AY202" s="13"/>
      <c r="AZ202" s="41"/>
      <c r="BA202" s="42"/>
      <c r="BB202" s="37"/>
      <c r="BC202" s="37"/>
      <c r="BD202" s="37"/>
      <c r="BE202" s="42"/>
      <c r="BF202" s="42"/>
      <c r="BG202" s="42"/>
      <c r="BH202" s="42"/>
      <c r="BI202" s="37"/>
      <c r="BJ202" s="37"/>
      <c r="BK202" s="45"/>
      <c r="BL202" s="45"/>
      <c r="BM202" s="45"/>
      <c r="BN202" s="45"/>
      <c r="BO202" s="42"/>
      <c r="BP202" s="42"/>
      <c r="BQ202" s="42"/>
      <c r="BR202" s="45"/>
      <c r="BS202" s="37"/>
      <c r="BT202" s="45"/>
      <c r="BU202" s="47"/>
      <c r="BV202" s="51"/>
      <c r="BW202" s="520"/>
      <c r="BX202" s="529" t="str">
        <f t="shared" ref="BX202:BX265" si="11">IF(F202="","",IF(AF202&gt;0,"","error"))</f>
        <v/>
      </c>
      <c r="BY202" s="510" t="str">
        <f>IF(F202="","",IF(OR(分岐管理シート!AF202&lt;13,分岐管理シート!AF202&gt;26),"error",""))</f>
        <v/>
      </c>
      <c r="BZ202" s="510" t="str">
        <f>IF(F202="","",IF(VLOOKUP(AE202,―!$AD$1:$AE$26,2,FALSE)&lt;=VLOOKUP(AF202,―!$AD$15:$AE$27,2,FALSE),"","error"))</f>
        <v/>
      </c>
      <c r="CA202" s="510"/>
      <c r="CB202" s="510"/>
      <c r="CC202" s="510"/>
      <c r="CD202" s="510"/>
      <c r="CE202" s="510"/>
      <c r="CF202" s="510"/>
      <c r="CG202" s="510" t="str">
        <f t="shared" ref="CG202:CG265" si="12">IF(AND(AD202&lt;&gt;"○",AF202="R7.4以降"),IF(AJ202="","error",""),"")</f>
        <v/>
      </c>
      <c r="CH202" s="510" t="str">
        <f>分岐管理シート!AW202</f>
        <v/>
      </c>
      <c r="CI202" s="510" t="str">
        <f t="shared" ref="CI202:CI265" si="13">IF(AND(H202="",OR(AJ202&lt;&gt;"",AK202&lt;&gt;"")),"error","")</f>
        <v/>
      </c>
      <c r="CJ202" s="52" t="str">
        <f t="shared" ref="CJ202:CJ265" si="14">IF(AJ202&lt;&gt;"",IF(AND(AD202&lt;&gt;"○",AF202="R7.4以降"),"","error"),"")</f>
        <v/>
      </c>
      <c r="CK202" s="11">
        <f t="shared" ref="CK202:CK265" si="15">IF(COUNTIF(BX202:CJ202,"error")&gt;0,1,0)</f>
        <v>0</v>
      </c>
    </row>
    <row r="203" spans="1:89" ht="23.4" x14ac:dyDescent="0.2">
      <c r="A203" s="16"/>
      <c r="B203" s="458"/>
      <c r="C203" s="457">
        <v>131</v>
      </c>
      <c r="D203" s="459"/>
      <c r="E203" s="460"/>
      <c r="F203" s="460"/>
      <c r="G203" s="449"/>
      <c r="H203" s="449"/>
      <c r="I203" s="452"/>
      <c r="J203" s="450"/>
      <c r="K203" s="449"/>
      <c r="L203" s="452"/>
      <c r="M203" s="452"/>
      <c r="N203" s="301">
        <v>0</v>
      </c>
      <c r="O203" s="302">
        <v>0</v>
      </c>
      <c r="P203" s="453"/>
      <c r="Q203" s="307"/>
      <c r="R203" s="307"/>
      <c r="S203" s="307"/>
      <c r="T203" s="307"/>
      <c r="U203" s="307"/>
      <c r="V203" s="454"/>
      <c r="W203" s="308"/>
      <c r="X203" s="308"/>
      <c r="Y203" s="308"/>
      <c r="Z203" s="469"/>
      <c r="AA203" s="452"/>
      <c r="AB203" s="449"/>
      <c r="AC203" s="449"/>
      <c r="AD203" s="449"/>
      <c r="AE203" s="544"/>
      <c r="AF203" s="583"/>
      <c r="AG203" s="554"/>
      <c r="AH203" s="455"/>
      <c r="AI203" s="563"/>
      <c r="AJ203" s="593"/>
      <c r="AK203" s="571"/>
      <c r="AL203" s="456"/>
      <c r="AM203" s="379"/>
      <c r="AN203" s="425"/>
      <c r="AO203" s="498"/>
      <c r="AP203" s="23"/>
      <c r="AQ203" s="27"/>
      <c r="AR203" s="31"/>
      <c r="AS203" s="31"/>
      <c r="AT203" s="35"/>
      <c r="AU203" s="37"/>
      <c r="AV203" s="14"/>
      <c r="AW203" s="14"/>
      <c r="AX203" s="14"/>
      <c r="AY203" s="13"/>
      <c r="AZ203" s="41"/>
      <c r="BA203" s="42"/>
      <c r="BB203" s="37"/>
      <c r="BC203" s="37"/>
      <c r="BD203" s="37"/>
      <c r="BE203" s="42"/>
      <c r="BF203" s="42"/>
      <c r="BG203" s="42"/>
      <c r="BH203" s="42"/>
      <c r="BI203" s="37"/>
      <c r="BJ203" s="37"/>
      <c r="BK203" s="45"/>
      <c r="BL203" s="45"/>
      <c r="BM203" s="45"/>
      <c r="BN203" s="45"/>
      <c r="BO203" s="42"/>
      <c r="BP203" s="42"/>
      <c r="BQ203" s="42"/>
      <c r="BR203" s="45"/>
      <c r="BS203" s="37"/>
      <c r="BT203" s="45"/>
      <c r="BU203" s="47"/>
      <c r="BV203" s="51"/>
      <c r="BW203" s="520"/>
      <c r="BX203" s="529" t="str">
        <f t="shared" si="11"/>
        <v/>
      </c>
      <c r="BY203" s="510" t="str">
        <f>IF(F203="","",IF(OR(分岐管理シート!AF203&lt;13,分岐管理シート!AF203&gt;26),"error",""))</f>
        <v/>
      </c>
      <c r="BZ203" s="510" t="str">
        <f>IF(F203="","",IF(VLOOKUP(AE203,―!$AD$1:$AE$26,2,FALSE)&lt;=VLOOKUP(AF203,―!$AD$15:$AE$27,2,FALSE),"","error"))</f>
        <v/>
      </c>
      <c r="CA203" s="510"/>
      <c r="CB203" s="510"/>
      <c r="CC203" s="510"/>
      <c r="CD203" s="510"/>
      <c r="CE203" s="510"/>
      <c r="CF203" s="510"/>
      <c r="CG203" s="510" t="str">
        <f t="shared" si="12"/>
        <v/>
      </c>
      <c r="CH203" s="510" t="str">
        <f>分岐管理シート!AW203</f>
        <v/>
      </c>
      <c r="CI203" s="510" t="str">
        <f t="shared" si="13"/>
        <v/>
      </c>
      <c r="CJ203" s="52" t="str">
        <f t="shared" si="14"/>
        <v/>
      </c>
      <c r="CK203" s="11">
        <f t="shared" si="15"/>
        <v>0</v>
      </c>
    </row>
    <row r="204" spans="1:89" ht="23.4" x14ac:dyDescent="0.2">
      <c r="A204" s="16"/>
      <c r="B204" s="458"/>
      <c r="C204" s="457">
        <v>132</v>
      </c>
      <c r="D204" s="459"/>
      <c r="E204" s="460"/>
      <c r="F204" s="460"/>
      <c r="G204" s="449"/>
      <c r="H204" s="449"/>
      <c r="I204" s="452"/>
      <c r="J204" s="450"/>
      <c r="K204" s="449"/>
      <c r="L204" s="452"/>
      <c r="M204" s="452"/>
      <c r="N204" s="301">
        <v>0</v>
      </c>
      <c r="O204" s="302">
        <v>0</v>
      </c>
      <c r="P204" s="453"/>
      <c r="Q204" s="307"/>
      <c r="R204" s="307"/>
      <c r="S204" s="307"/>
      <c r="T204" s="307"/>
      <c r="U204" s="307"/>
      <c r="V204" s="454"/>
      <c r="W204" s="308"/>
      <c r="X204" s="308"/>
      <c r="Y204" s="308"/>
      <c r="Z204" s="469"/>
      <c r="AA204" s="452"/>
      <c r="AB204" s="449"/>
      <c r="AC204" s="449"/>
      <c r="AD204" s="449"/>
      <c r="AE204" s="544"/>
      <c r="AF204" s="583"/>
      <c r="AG204" s="554"/>
      <c r="AH204" s="455"/>
      <c r="AI204" s="563"/>
      <c r="AJ204" s="593"/>
      <c r="AK204" s="571"/>
      <c r="AL204" s="456"/>
      <c r="AM204" s="379"/>
      <c r="AN204" s="425"/>
      <c r="AO204" s="498"/>
      <c r="AP204" s="23"/>
      <c r="AQ204" s="27"/>
      <c r="AR204" s="31"/>
      <c r="AS204" s="31"/>
      <c r="AT204" s="35"/>
      <c r="AU204" s="37"/>
      <c r="AV204" s="14"/>
      <c r="AW204" s="14"/>
      <c r="AX204" s="14"/>
      <c r="AY204" s="13"/>
      <c r="AZ204" s="41"/>
      <c r="BA204" s="42"/>
      <c r="BB204" s="37"/>
      <c r="BC204" s="37"/>
      <c r="BD204" s="37"/>
      <c r="BE204" s="42"/>
      <c r="BF204" s="42"/>
      <c r="BG204" s="42"/>
      <c r="BH204" s="42"/>
      <c r="BI204" s="37"/>
      <c r="BJ204" s="37"/>
      <c r="BK204" s="45"/>
      <c r="BL204" s="45"/>
      <c r="BM204" s="45"/>
      <c r="BN204" s="45"/>
      <c r="BO204" s="42"/>
      <c r="BP204" s="42"/>
      <c r="BQ204" s="42"/>
      <c r="BR204" s="45"/>
      <c r="BS204" s="37"/>
      <c r="BT204" s="45"/>
      <c r="BU204" s="47"/>
      <c r="BV204" s="51"/>
      <c r="BW204" s="520"/>
      <c r="BX204" s="529" t="str">
        <f t="shared" si="11"/>
        <v/>
      </c>
      <c r="BY204" s="510" t="str">
        <f>IF(F204="","",IF(OR(分岐管理シート!AF204&lt;13,分岐管理シート!AF204&gt;26),"error",""))</f>
        <v/>
      </c>
      <c r="BZ204" s="510" t="str">
        <f>IF(F204="","",IF(VLOOKUP(AE204,―!$AD$1:$AE$26,2,FALSE)&lt;=VLOOKUP(AF204,―!$AD$15:$AE$27,2,FALSE),"","error"))</f>
        <v/>
      </c>
      <c r="CA204" s="510"/>
      <c r="CB204" s="510"/>
      <c r="CC204" s="510"/>
      <c r="CD204" s="510"/>
      <c r="CE204" s="510"/>
      <c r="CF204" s="510"/>
      <c r="CG204" s="510" t="str">
        <f t="shared" si="12"/>
        <v/>
      </c>
      <c r="CH204" s="510" t="str">
        <f>分岐管理シート!AW204</f>
        <v/>
      </c>
      <c r="CI204" s="510" t="str">
        <f t="shared" si="13"/>
        <v/>
      </c>
      <c r="CJ204" s="52" t="str">
        <f t="shared" si="14"/>
        <v/>
      </c>
      <c r="CK204" s="11">
        <f t="shared" si="15"/>
        <v>0</v>
      </c>
    </row>
    <row r="205" spans="1:89" ht="23.4" x14ac:dyDescent="0.2">
      <c r="A205" s="16"/>
      <c r="B205" s="458"/>
      <c r="C205" s="446">
        <v>133</v>
      </c>
      <c r="D205" s="459"/>
      <c r="E205" s="460"/>
      <c r="F205" s="460"/>
      <c r="G205" s="449"/>
      <c r="H205" s="449"/>
      <c r="I205" s="452"/>
      <c r="J205" s="450"/>
      <c r="K205" s="449"/>
      <c r="L205" s="452"/>
      <c r="M205" s="452"/>
      <c r="N205" s="301">
        <v>0</v>
      </c>
      <c r="O205" s="302">
        <v>0</v>
      </c>
      <c r="P205" s="453"/>
      <c r="Q205" s="307"/>
      <c r="R205" s="307"/>
      <c r="S205" s="307"/>
      <c r="T205" s="307"/>
      <c r="U205" s="307"/>
      <c r="V205" s="454"/>
      <c r="W205" s="308"/>
      <c r="X205" s="308"/>
      <c r="Y205" s="308"/>
      <c r="Z205" s="469"/>
      <c r="AA205" s="452"/>
      <c r="AB205" s="449"/>
      <c r="AC205" s="449"/>
      <c r="AD205" s="449"/>
      <c r="AE205" s="544"/>
      <c r="AF205" s="583"/>
      <c r="AG205" s="554"/>
      <c r="AH205" s="455"/>
      <c r="AI205" s="563"/>
      <c r="AJ205" s="593"/>
      <c r="AK205" s="571"/>
      <c r="AL205" s="456"/>
      <c r="AM205" s="379"/>
      <c r="AN205" s="425"/>
      <c r="AO205" s="498"/>
      <c r="AP205" s="23"/>
      <c r="AQ205" s="27"/>
      <c r="AR205" s="31"/>
      <c r="AS205" s="31"/>
      <c r="AT205" s="35"/>
      <c r="AU205" s="37"/>
      <c r="AV205" s="14"/>
      <c r="AW205" s="14"/>
      <c r="AX205" s="14"/>
      <c r="AY205" s="13"/>
      <c r="AZ205" s="41"/>
      <c r="BA205" s="42"/>
      <c r="BB205" s="37"/>
      <c r="BC205" s="37"/>
      <c r="BD205" s="37"/>
      <c r="BE205" s="42"/>
      <c r="BF205" s="42"/>
      <c r="BG205" s="42"/>
      <c r="BH205" s="42"/>
      <c r="BI205" s="37"/>
      <c r="BJ205" s="37"/>
      <c r="BK205" s="45"/>
      <c r="BL205" s="45"/>
      <c r="BM205" s="45"/>
      <c r="BN205" s="45"/>
      <c r="BO205" s="42"/>
      <c r="BP205" s="42"/>
      <c r="BQ205" s="42"/>
      <c r="BR205" s="45"/>
      <c r="BS205" s="37"/>
      <c r="BT205" s="45"/>
      <c r="BU205" s="47"/>
      <c r="BV205" s="51"/>
      <c r="BW205" s="520"/>
      <c r="BX205" s="529" t="str">
        <f t="shared" si="11"/>
        <v/>
      </c>
      <c r="BY205" s="510" t="str">
        <f>IF(F205="","",IF(OR(分岐管理シート!AF205&lt;13,分岐管理シート!AF205&gt;26),"error",""))</f>
        <v/>
      </c>
      <c r="BZ205" s="510" t="str">
        <f>IF(F205="","",IF(VLOOKUP(AE205,―!$AD$1:$AE$26,2,FALSE)&lt;=VLOOKUP(AF205,―!$AD$15:$AE$27,2,FALSE),"","error"))</f>
        <v/>
      </c>
      <c r="CA205" s="510"/>
      <c r="CB205" s="510"/>
      <c r="CC205" s="510"/>
      <c r="CD205" s="510"/>
      <c r="CE205" s="510"/>
      <c r="CF205" s="510"/>
      <c r="CG205" s="510" t="str">
        <f t="shared" si="12"/>
        <v/>
      </c>
      <c r="CH205" s="510" t="str">
        <f>分岐管理シート!AW205</f>
        <v/>
      </c>
      <c r="CI205" s="510" t="str">
        <f t="shared" si="13"/>
        <v/>
      </c>
      <c r="CJ205" s="52" t="str">
        <f t="shared" si="14"/>
        <v/>
      </c>
      <c r="CK205" s="11">
        <f t="shared" si="15"/>
        <v>0</v>
      </c>
    </row>
    <row r="206" spans="1:89" ht="23.4" x14ac:dyDescent="0.2">
      <c r="A206" s="16"/>
      <c r="B206" s="458"/>
      <c r="C206" s="457">
        <v>134</v>
      </c>
      <c r="D206" s="459"/>
      <c r="E206" s="460"/>
      <c r="F206" s="460"/>
      <c r="G206" s="449"/>
      <c r="H206" s="449"/>
      <c r="I206" s="452"/>
      <c r="J206" s="450"/>
      <c r="K206" s="449"/>
      <c r="L206" s="452"/>
      <c r="M206" s="452"/>
      <c r="N206" s="301">
        <v>0</v>
      </c>
      <c r="O206" s="302">
        <v>0</v>
      </c>
      <c r="P206" s="453"/>
      <c r="Q206" s="307"/>
      <c r="R206" s="307"/>
      <c r="S206" s="307"/>
      <c r="T206" s="307"/>
      <c r="U206" s="307"/>
      <c r="V206" s="454"/>
      <c r="W206" s="308"/>
      <c r="X206" s="308"/>
      <c r="Y206" s="308"/>
      <c r="Z206" s="469"/>
      <c r="AA206" s="452"/>
      <c r="AB206" s="449"/>
      <c r="AC206" s="449"/>
      <c r="AD206" s="449"/>
      <c r="AE206" s="544"/>
      <c r="AF206" s="583"/>
      <c r="AG206" s="554"/>
      <c r="AH206" s="455"/>
      <c r="AI206" s="563"/>
      <c r="AJ206" s="593"/>
      <c r="AK206" s="571"/>
      <c r="AL206" s="456"/>
      <c r="AM206" s="379"/>
      <c r="AN206" s="425"/>
      <c r="AO206" s="498"/>
      <c r="AP206" s="23"/>
      <c r="AQ206" s="27"/>
      <c r="AR206" s="31"/>
      <c r="AS206" s="31"/>
      <c r="AT206" s="35"/>
      <c r="AU206" s="37"/>
      <c r="AV206" s="14"/>
      <c r="AW206" s="14"/>
      <c r="AX206" s="14"/>
      <c r="AY206" s="13"/>
      <c r="AZ206" s="41"/>
      <c r="BA206" s="42"/>
      <c r="BB206" s="37"/>
      <c r="BC206" s="37"/>
      <c r="BD206" s="37"/>
      <c r="BE206" s="42"/>
      <c r="BF206" s="42"/>
      <c r="BG206" s="42"/>
      <c r="BH206" s="42"/>
      <c r="BI206" s="37"/>
      <c r="BJ206" s="37"/>
      <c r="BK206" s="45"/>
      <c r="BL206" s="45"/>
      <c r="BM206" s="45"/>
      <c r="BN206" s="45"/>
      <c r="BO206" s="42"/>
      <c r="BP206" s="42"/>
      <c r="BQ206" s="42"/>
      <c r="BR206" s="45"/>
      <c r="BS206" s="37"/>
      <c r="BT206" s="45"/>
      <c r="BU206" s="47"/>
      <c r="BV206" s="51"/>
      <c r="BW206" s="520"/>
      <c r="BX206" s="529" t="str">
        <f t="shared" si="11"/>
        <v/>
      </c>
      <c r="BY206" s="510" t="str">
        <f>IF(F206="","",IF(OR(分岐管理シート!AF206&lt;13,分岐管理シート!AF206&gt;26),"error",""))</f>
        <v/>
      </c>
      <c r="BZ206" s="510" t="str">
        <f>IF(F206="","",IF(VLOOKUP(AE206,―!$AD$1:$AE$26,2,FALSE)&lt;=VLOOKUP(AF206,―!$AD$15:$AE$27,2,FALSE),"","error"))</f>
        <v/>
      </c>
      <c r="CA206" s="510"/>
      <c r="CB206" s="510"/>
      <c r="CC206" s="510"/>
      <c r="CD206" s="510"/>
      <c r="CE206" s="510"/>
      <c r="CF206" s="510"/>
      <c r="CG206" s="510" t="str">
        <f t="shared" si="12"/>
        <v/>
      </c>
      <c r="CH206" s="510" t="str">
        <f>分岐管理シート!AW206</f>
        <v/>
      </c>
      <c r="CI206" s="510" t="str">
        <f t="shared" si="13"/>
        <v/>
      </c>
      <c r="CJ206" s="52" t="str">
        <f t="shared" si="14"/>
        <v/>
      </c>
      <c r="CK206" s="11">
        <f t="shared" si="15"/>
        <v>0</v>
      </c>
    </row>
    <row r="207" spans="1:89" ht="23.4" x14ac:dyDescent="0.2">
      <c r="A207" s="16"/>
      <c r="B207" s="458"/>
      <c r="C207" s="457">
        <v>135</v>
      </c>
      <c r="D207" s="459"/>
      <c r="E207" s="460"/>
      <c r="F207" s="460"/>
      <c r="G207" s="449"/>
      <c r="H207" s="449"/>
      <c r="I207" s="452"/>
      <c r="J207" s="450"/>
      <c r="K207" s="449"/>
      <c r="L207" s="452"/>
      <c r="M207" s="452"/>
      <c r="N207" s="301">
        <v>0</v>
      </c>
      <c r="O207" s="302">
        <v>0</v>
      </c>
      <c r="P207" s="453"/>
      <c r="Q207" s="307"/>
      <c r="R207" s="307"/>
      <c r="S207" s="307"/>
      <c r="T207" s="307"/>
      <c r="U207" s="307"/>
      <c r="V207" s="454"/>
      <c r="W207" s="308"/>
      <c r="X207" s="308"/>
      <c r="Y207" s="308"/>
      <c r="Z207" s="469"/>
      <c r="AA207" s="452"/>
      <c r="AB207" s="449"/>
      <c r="AC207" s="449"/>
      <c r="AD207" s="449"/>
      <c r="AE207" s="544"/>
      <c r="AF207" s="583"/>
      <c r="AG207" s="554"/>
      <c r="AH207" s="455"/>
      <c r="AI207" s="563"/>
      <c r="AJ207" s="593"/>
      <c r="AK207" s="571"/>
      <c r="AL207" s="456"/>
      <c r="AM207" s="379"/>
      <c r="AN207" s="425"/>
      <c r="AO207" s="498"/>
      <c r="AP207" s="23"/>
      <c r="AQ207" s="27"/>
      <c r="AR207" s="31"/>
      <c r="AS207" s="31"/>
      <c r="AT207" s="35"/>
      <c r="AU207" s="37"/>
      <c r="AV207" s="14"/>
      <c r="AW207" s="14"/>
      <c r="AX207" s="14"/>
      <c r="AY207" s="13"/>
      <c r="AZ207" s="41"/>
      <c r="BA207" s="42"/>
      <c r="BB207" s="37"/>
      <c r="BC207" s="37"/>
      <c r="BD207" s="37"/>
      <c r="BE207" s="42"/>
      <c r="BF207" s="42"/>
      <c r="BG207" s="42"/>
      <c r="BH207" s="42"/>
      <c r="BI207" s="37"/>
      <c r="BJ207" s="37"/>
      <c r="BK207" s="45"/>
      <c r="BL207" s="45"/>
      <c r="BM207" s="45"/>
      <c r="BN207" s="45"/>
      <c r="BO207" s="42"/>
      <c r="BP207" s="42"/>
      <c r="BQ207" s="42"/>
      <c r="BR207" s="45"/>
      <c r="BS207" s="37"/>
      <c r="BT207" s="45"/>
      <c r="BU207" s="47"/>
      <c r="BV207" s="51"/>
      <c r="BW207" s="520"/>
      <c r="BX207" s="529" t="str">
        <f t="shared" si="11"/>
        <v/>
      </c>
      <c r="BY207" s="510" t="str">
        <f>IF(F207="","",IF(OR(分岐管理シート!AF207&lt;13,分岐管理シート!AF207&gt;26),"error",""))</f>
        <v/>
      </c>
      <c r="BZ207" s="510" t="str">
        <f>IF(F207="","",IF(VLOOKUP(AE207,―!$AD$1:$AE$26,2,FALSE)&lt;=VLOOKUP(AF207,―!$AD$15:$AE$27,2,FALSE),"","error"))</f>
        <v/>
      </c>
      <c r="CA207" s="510"/>
      <c r="CB207" s="510"/>
      <c r="CC207" s="510"/>
      <c r="CD207" s="510"/>
      <c r="CE207" s="510"/>
      <c r="CF207" s="510"/>
      <c r="CG207" s="510" t="str">
        <f t="shared" si="12"/>
        <v/>
      </c>
      <c r="CH207" s="510" t="str">
        <f>分岐管理シート!AW207</f>
        <v/>
      </c>
      <c r="CI207" s="510" t="str">
        <f t="shared" si="13"/>
        <v/>
      </c>
      <c r="CJ207" s="52" t="str">
        <f t="shared" si="14"/>
        <v/>
      </c>
      <c r="CK207" s="11">
        <f t="shared" si="15"/>
        <v>0</v>
      </c>
    </row>
    <row r="208" spans="1:89" ht="23.4" x14ac:dyDescent="0.2">
      <c r="A208" s="16"/>
      <c r="B208" s="458"/>
      <c r="C208" s="446">
        <v>136</v>
      </c>
      <c r="D208" s="459"/>
      <c r="E208" s="460"/>
      <c r="F208" s="460"/>
      <c r="G208" s="449"/>
      <c r="H208" s="449"/>
      <c r="I208" s="452"/>
      <c r="J208" s="450"/>
      <c r="K208" s="449"/>
      <c r="L208" s="452"/>
      <c r="M208" s="452"/>
      <c r="N208" s="301">
        <v>0</v>
      </c>
      <c r="O208" s="302">
        <v>0</v>
      </c>
      <c r="P208" s="453"/>
      <c r="Q208" s="307"/>
      <c r="R208" s="307"/>
      <c r="S208" s="307"/>
      <c r="T208" s="307"/>
      <c r="U208" s="307"/>
      <c r="V208" s="454"/>
      <c r="W208" s="308"/>
      <c r="X208" s="308"/>
      <c r="Y208" s="308"/>
      <c r="Z208" s="469"/>
      <c r="AA208" s="452"/>
      <c r="AB208" s="449"/>
      <c r="AC208" s="449"/>
      <c r="AD208" s="449"/>
      <c r="AE208" s="544"/>
      <c r="AF208" s="583"/>
      <c r="AG208" s="554"/>
      <c r="AH208" s="455"/>
      <c r="AI208" s="563"/>
      <c r="AJ208" s="593"/>
      <c r="AK208" s="571"/>
      <c r="AL208" s="456"/>
      <c r="AM208" s="379"/>
      <c r="AN208" s="425"/>
      <c r="AO208" s="498"/>
      <c r="AP208" s="23"/>
      <c r="AQ208" s="27"/>
      <c r="AR208" s="31"/>
      <c r="AS208" s="31"/>
      <c r="AT208" s="35"/>
      <c r="AU208" s="37"/>
      <c r="AV208" s="14"/>
      <c r="AW208" s="14"/>
      <c r="AX208" s="14"/>
      <c r="AY208" s="13"/>
      <c r="AZ208" s="41"/>
      <c r="BA208" s="42"/>
      <c r="BB208" s="37"/>
      <c r="BC208" s="37"/>
      <c r="BD208" s="37"/>
      <c r="BE208" s="42"/>
      <c r="BF208" s="42"/>
      <c r="BG208" s="42"/>
      <c r="BH208" s="42"/>
      <c r="BI208" s="37"/>
      <c r="BJ208" s="37"/>
      <c r="BK208" s="45"/>
      <c r="BL208" s="45"/>
      <c r="BM208" s="45"/>
      <c r="BN208" s="45"/>
      <c r="BO208" s="42"/>
      <c r="BP208" s="42"/>
      <c r="BQ208" s="42"/>
      <c r="BR208" s="45"/>
      <c r="BS208" s="37"/>
      <c r="BT208" s="45"/>
      <c r="BU208" s="47"/>
      <c r="BV208" s="51"/>
      <c r="BW208" s="520"/>
      <c r="BX208" s="529" t="str">
        <f t="shared" si="11"/>
        <v/>
      </c>
      <c r="BY208" s="510" t="str">
        <f>IF(F208="","",IF(OR(分岐管理シート!AF208&lt;13,分岐管理シート!AF208&gt;26),"error",""))</f>
        <v/>
      </c>
      <c r="BZ208" s="510" t="str">
        <f>IF(F208="","",IF(VLOOKUP(AE208,―!$AD$1:$AE$26,2,FALSE)&lt;=VLOOKUP(AF208,―!$AD$15:$AE$27,2,FALSE),"","error"))</f>
        <v/>
      </c>
      <c r="CA208" s="510"/>
      <c r="CB208" s="510"/>
      <c r="CC208" s="510"/>
      <c r="CD208" s="510"/>
      <c r="CE208" s="510"/>
      <c r="CF208" s="510"/>
      <c r="CG208" s="510" t="str">
        <f t="shared" si="12"/>
        <v/>
      </c>
      <c r="CH208" s="510" t="str">
        <f>分岐管理シート!AW208</f>
        <v/>
      </c>
      <c r="CI208" s="510" t="str">
        <f t="shared" si="13"/>
        <v/>
      </c>
      <c r="CJ208" s="52" t="str">
        <f t="shared" si="14"/>
        <v/>
      </c>
      <c r="CK208" s="11">
        <f t="shared" si="15"/>
        <v>0</v>
      </c>
    </row>
    <row r="209" spans="1:89" ht="23.4" x14ac:dyDescent="0.2">
      <c r="A209" s="16"/>
      <c r="B209" s="458"/>
      <c r="C209" s="457">
        <v>137</v>
      </c>
      <c r="D209" s="459"/>
      <c r="E209" s="460"/>
      <c r="F209" s="460"/>
      <c r="G209" s="449"/>
      <c r="H209" s="449"/>
      <c r="I209" s="452"/>
      <c r="J209" s="450"/>
      <c r="K209" s="449"/>
      <c r="L209" s="452"/>
      <c r="M209" s="452"/>
      <c r="N209" s="301">
        <v>0</v>
      </c>
      <c r="O209" s="302">
        <v>0</v>
      </c>
      <c r="P209" s="453"/>
      <c r="Q209" s="307"/>
      <c r="R209" s="307"/>
      <c r="S209" s="307"/>
      <c r="T209" s="307"/>
      <c r="U209" s="307"/>
      <c r="V209" s="454"/>
      <c r="W209" s="308"/>
      <c r="X209" s="308"/>
      <c r="Y209" s="308"/>
      <c r="Z209" s="469"/>
      <c r="AA209" s="452"/>
      <c r="AB209" s="449"/>
      <c r="AC209" s="449"/>
      <c r="AD209" s="449"/>
      <c r="AE209" s="544"/>
      <c r="AF209" s="583"/>
      <c r="AG209" s="554"/>
      <c r="AH209" s="455"/>
      <c r="AI209" s="563"/>
      <c r="AJ209" s="593"/>
      <c r="AK209" s="571"/>
      <c r="AL209" s="456"/>
      <c r="AM209" s="379"/>
      <c r="AN209" s="425"/>
      <c r="AO209" s="498"/>
      <c r="AP209" s="23"/>
      <c r="AQ209" s="27"/>
      <c r="AR209" s="31"/>
      <c r="AS209" s="31"/>
      <c r="AT209" s="35"/>
      <c r="AU209" s="37"/>
      <c r="AV209" s="14"/>
      <c r="AW209" s="14"/>
      <c r="AX209" s="14"/>
      <c r="AY209" s="13"/>
      <c r="AZ209" s="41"/>
      <c r="BA209" s="42"/>
      <c r="BB209" s="37"/>
      <c r="BC209" s="37"/>
      <c r="BD209" s="37"/>
      <c r="BE209" s="42"/>
      <c r="BF209" s="42"/>
      <c r="BG209" s="42"/>
      <c r="BH209" s="42"/>
      <c r="BI209" s="37"/>
      <c r="BJ209" s="37"/>
      <c r="BK209" s="45"/>
      <c r="BL209" s="45"/>
      <c r="BM209" s="45"/>
      <c r="BN209" s="45"/>
      <c r="BO209" s="42"/>
      <c r="BP209" s="42"/>
      <c r="BQ209" s="42"/>
      <c r="BR209" s="45"/>
      <c r="BS209" s="37"/>
      <c r="BT209" s="45"/>
      <c r="BU209" s="47"/>
      <c r="BV209" s="51"/>
      <c r="BW209" s="520"/>
      <c r="BX209" s="529" t="str">
        <f t="shared" si="11"/>
        <v/>
      </c>
      <c r="BY209" s="510" t="str">
        <f>IF(F209="","",IF(OR(分岐管理シート!AF209&lt;13,分岐管理シート!AF209&gt;26),"error",""))</f>
        <v/>
      </c>
      <c r="BZ209" s="510" t="str">
        <f>IF(F209="","",IF(VLOOKUP(AE209,―!$AD$1:$AE$26,2,FALSE)&lt;=VLOOKUP(AF209,―!$AD$15:$AE$27,2,FALSE),"","error"))</f>
        <v/>
      </c>
      <c r="CA209" s="510"/>
      <c r="CB209" s="510"/>
      <c r="CC209" s="510"/>
      <c r="CD209" s="510"/>
      <c r="CE209" s="510"/>
      <c r="CF209" s="510"/>
      <c r="CG209" s="510" t="str">
        <f t="shared" si="12"/>
        <v/>
      </c>
      <c r="CH209" s="510" t="str">
        <f>分岐管理シート!AW209</f>
        <v/>
      </c>
      <c r="CI209" s="510" t="str">
        <f t="shared" si="13"/>
        <v/>
      </c>
      <c r="CJ209" s="52" t="str">
        <f t="shared" si="14"/>
        <v/>
      </c>
      <c r="CK209" s="11">
        <f t="shared" si="15"/>
        <v>0</v>
      </c>
    </row>
    <row r="210" spans="1:89" ht="23.4" x14ac:dyDescent="0.2">
      <c r="A210" s="16"/>
      <c r="B210" s="458"/>
      <c r="C210" s="457">
        <v>138</v>
      </c>
      <c r="D210" s="459"/>
      <c r="E210" s="460"/>
      <c r="F210" s="460"/>
      <c r="G210" s="449"/>
      <c r="H210" s="449"/>
      <c r="I210" s="452"/>
      <c r="J210" s="450"/>
      <c r="K210" s="449"/>
      <c r="L210" s="452"/>
      <c r="M210" s="452"/>
      <c r="N210" s="301">
        <v>0</v>
      </c>
      <c r="O210" s="302">
        <v>0</v>
      </c>
      <c r="P210" s="453"/>
      <c r="Q210" s="307"/>
      <c r="R210" s="307"/>
      <c r="S210" s="307"/>
      <c r="T210" s="307"/>
      <c r="U210" s="307"/>
      <c r="V210" s="454"/>
      <c r="W210" s="308"/>
      <c r="X210" s="308"/>
      <c r="Y210" s="308"/>
      <c r="Z210" s="469"/>
      <c r="AA210" s="452"/>
      <c r="AB210" s="449"/>
      <c r="AC210" s="449"/>
      <c r="AD210" s="449"/>
      <c r="AE210" s="544"/>
      <c r="AF210" s="583"/>
      <c r="AG210" s="554"/>
      <c r="AH210" s="455"/>
      <c r="AI210" s="563"/>
      <c r="AJ210" s="593"/>
      <c r="AK210" s="571"/>
      <c r="AL210" s="456"/>
      <c r="AM210" s="379"/>
      <c r="AN210" s="425"/>
      <c r="AO210" s="498"/>
      <c r="AP210" s="23"/>
      <c r="AQ210" s="27"/>
      <c r="AR210" s="31"/>
      <c r="AS210" s="31"/>
      <c r="AT210" s="35"/>
      <c r="AU210" s="37"/>
      <c r="AV210" s="14"/>
      <c r="AW210" s="14"/>
      <c r="AX210" s="14"/>
      <c r="AY210" s="13"/>
      <c r="AZ210" s="41"/>
      <c r="BA210" s="42"/>
      <c r="BB210" s="37"/>
      <c r="BC210" s="37"/>
      <c r="BD210" s="37"/>
      <c r="BE210" s="42"/>
      <c r="BF210" s="42"/>
      <c r="BG210" s="42"/>
      <c r="BH210" s="42"/>
      <c r="BI210" s="37"/>
      <c r="BJ210" s="37"/>
      <c r="BK210" s="45"/>
      <c r="BL210" s="45"/>
      <c r="BM210" s="45"/>
      <c r="BN210" s="45"/>
      <c r="BO210" s="42"/>
      <c r="BP210" s="42"/>
      <c r="BQ210" s="42"/>
      <c r="BR210" s="45"/>
      <c r="BS210" s="37"/>
      <c r="BT210" s="45"/>
      <c r="BU210" s="47"/>
      <c r="BV210" s="51"/>
      <c r="BW210" s="520"/>
      <c r="BX210" s="529" t="str">
        <f t="shared" si="11"/>
        <v/>
      </c>
      <c r="BY210" s="510" t="str">
        <f>IF(F210="","",IF(OR(分岐管理シート!AF210&lt;13,分岐管理シート!AF210&gt;26),"error",""))</f>
        <v/>
      </c>
      <c r="BZ210" s="510" t="str">
        <f>IF(F210="","",IF(VLOOKUP(AE210,―!$AD$1:$AE$26,2,FALSE)&lt;=VLOOKUP(AF210,―!$AD$15:$AE$27,2,FALSE),"","error"))</f>
        <v/>
      </c>
      <c r="CA210" s="510"/>
      <c r="CB210" s="510"/>
      <c r="CC210" s="510"/>
      <c r="CD210" s="510"/>
      <c r="CE210" s="510"/>
      <c r="CF210" s="510"/>
      <c r="CG210" s="510" t="str">
        <f t="shared" si="12"/>
        <v/>
      </c>
      <c r="CH210" s="510" t="str">
        <f>分岐管理シート!AW210</f>
        <v/>
      </c>
      <c r="CI210" s="510" t="str">
        <f t="shared" si="13"/>
        <v/>
      </c>
      <c r="CJ210" s="52" t="str">
        <f t="shared" si="14"/>
        <v/>
      </c>
      <c r="CK210" s="11">
        <f t="shared" si="15"/>
        <v>0</v>
      </c>
    </row>
    <row r="211" spans="1:89" ht="23.4" x14ac:dyDescent="0.2">
      <c r="A211" s="16"/>
      <c r="B211" s="458"/>
      <c r="C211" s="446">
        <v>139</v>
      </c>
      <c r="D211" s="459"/>
      <c r="E211" s="460"/>
      <c r="F211" s="460"/>
      <c r="G211" s="449"/>
      <c r="H211" s="449"/>
      <c r="I211" s="452"/>
      <c r="J211" s="450"/>
      <c r="K211" s="449"/>
      <c r="L211" s="452"/>
      <c r="M211" s="452"/>
      <c r="N211" s="301">
        <v>0</v>
      </c>
      <c r="O211" s="302">
        <v>0</v>
      </c>
      <c r="P211" s="453"/>
      <c r="Q211" s="307"/>
      <c r="R211" s="307"/>
      <c r="S211" s="307"/>
      <c r="T211" s="307"/>
      <c r="U211" s="307"/>
      <c r="V211" s="454"/>
      <c r="W211" s="308"/>
      <c r="X211" s="308"/>
      <c r="Y211" s="308"/>
      <c r="Z211" s="469"/>
      <c r="AA211" s="452"/>
      <c r="AB211" s="449"/>
      <c r="AC211" s="449"/>
      <c r="AD211" s="449"/>
      <c r="AE211" s="544"/>
      <c r="AF211" s="583"/>
      <c r="AG211" s="554"/>
      <c r="AH211" s="455"/>
      <c r="AI211" s="563"/>
      <c r="AJ211" s="593"/>
      <c r="AK211" s="571"/>
      <c r="AL211" s="456"/>
      <c r="AM211" s="379"/>
      <c r="AN211" s="425"/>
      <c r="AO211" s="498"/>
      <c r="AP211" s="23"/>
      <c r="AQ211" s="27"/>
      <c r="AR211" s="31"/>
      <c r="AS211" s="31"/>
      <c r="AT211" s="35"/>
      <c r="AU211" s="37"/>
      <c r="AV211" s="14"/>
      <c r="AW211" s="14"/>
      <c r="AX211" s="14"/>
      <c r="AY211" s="13"/>
      <c r="AZ211" s="41"/>
      <c r="BA211" s="42"/>
      <c r="BB211" s="37"/>
      <c r="BC211" s="37"/>
      <c r="BD211" s="37"/>
      <c r="BE211" s="42"/>
      <c r="BF211" s="42"/>
      <c r="BG211" s="42"/>
      <c r="BH211" s="42"/>
      <c r="BI211" s="37"/>
      <c r="BJ211" s="37"/>
      <c r="BK211" s="45"/>
      <c r="BL211" s="45"/>
      <c r="BM211" s="45"/>
      <c r="BN211" s="45"/>
      <c r="BO211" s="42"/>
      <c r="BP211" s="42"/>
      <c r="BQ211" s="42"/>
      <c r="BR211" s="45"/>
      <c r="BS211" s="37"/>
      <c r="BT211" s="45"/>
      <c r="BU211" s="47"/>
      <c r="BV211" s="51"/>
      <c r="BW211" s="520"/>
      <c r="BX211" s="529" t="str">
        <f t="shared" si="11"/>
        <v/>
      </c>
      <c r="BY211" s="510" t="str">
        <f>IF(F211="","",IF(OR(分岐管理シート!AF211&lt;13,分岐管理シート!AF211&gt;26),"error",""))</f>
        <v/>
      </c>
      <c r="BZ211" s="510" t="str">
        <f>IF(F211="","",IF(VLOOKUP(AE211,―!$AD$1:$AE$26,2,FALSE)&lt;=VLOOKUP(AF211,―!$AD$15:$AE$27,2,FALSE),"","error"))</f>
        <v/>
      </c>
      <c r="CA211" s="510"/>
      <c r="CB211" s="510"/>
      <c r="CC211" s="510"/>
      <c r="CD211" s="510"/>
      <c r="CE211" s="510"/>
      <c r="CF211" s="510"/>
      <c r="CG211" s="510" t="str">
        <f t="shared" si="12"/>
        <v/>
      </c>
      <c r="CH211" s="510" t="str">
        <f>分岐管理シート!AW211</f>
        <v/>
      </c>
      <c r="CI211" s="510" t="str">
        <f t="shared" si="13"/>
        <v/>
      </c>
      <c r="CJ211" s="52" t="str">
        <f t="shared" si="14"/>
        <v/>
      </c>
      <c r="CK211" s="11">
        <f t="shared" si="15"/>
        <v>0</v>
      </c>
    </row>
    <row r="212" spans="1:89" ht="23.4" x14ac:dyDescent="0.2">
      <c r="A212" s="16"/>
      <c r="B212" s="458"/>
      <c r="C212" s="457">
        <v>140</v>
      </c>
      <c r="D212" s="459"/>
      <c r="E212" s="460"/>
      <c r="F212" s="460"/>
      <c r="G212" s="449"/>
      <c r="H212" s="449"/>
      <c r="I212" s="452"/>
      <c r="J212" s="450"/>
      <c r="K212" s="449"/>
      <c r="L212" s="452"/>
      <c r="M212" s="452"/>
      <c r="N212" s="301">
        <v>0</v>
      </c>
      <c r="O212" s="302">
        <v>0</v>
      </c>
      <c r="P212" s="453"/>
      <c r="Q212" s="307"/>
      <c r="R212" s="307"/>
      <c r="S212" s="307"/>
      <c r="T212" s="307"/>
      <c r="U212" s="307"/>
      <c r="V212" s="454"/>
      <c r="W212" s="308"/>
      <c r="X212" s="308"/>
      <c r="Y212" s="308"/>
      <c r="Z212" s="469"/>
      <c r="AA212" s="452"/>
      <c r="AB212" s="449"/>
      <c r="AC212" s="449"/>
      <c r="AD212" s="449"/>
      <c r="AE212" s="544"/>
      <c r="AF212" s="583"/>
      <c r="AG212" s="554"/>
      <c r="AH212" s="455"/>
      <c r="AI212" s="563"/>
      <c r="AJ212" s="593"/>
      <c r="AK212" s="571"/>
      <c r="AL212" s="456"/>
      <c r="AM212" s="379"/>
      <c r="AN212" s="425"/>
      <c r="AO212" s="498"/>
      <c r="AP212" s="23"/>
      <c r="AQ212" s="27"/>
      <c r="AR212" s="31"/>
      <c r="AS212" s="31"/>
      <c r="AT212" s="35"/>
      <c r="AU212" s="37"/>
      <c r="AV212" s="14"/>
      <c r="AW212" s="14"/>
      <c r="AX212" s="14"/>
      <c r="AY212" s="13"/>
      <c r="AZ212" s="41"/>
      <c r="BA212" s="42"/>
      <c r="BB212" s="37"/>
      <c r="BC212" s="37"/>
      <c r="BD212" s="37"/>
      <c r="BE212" s="42"/>
      <c r="BF212" s="42"/>
      <c r="BG212" s="42"/>
      <c r="BH212" s="42"/>
      <c r="BI212" s="37"/>
      <c r="BJ212" s="37"/>
      <c r="BK212" s="45"/>
      <c r="BL212" s="45"/>
      <c r="BM212" s="45"/>
      <c r="BN212" s="45"/>
      <c r="BO212" s="42"/>
      <c r="BP212" s="42"/>
      <c r="BQ212" s="42"/>
      <c r="BR212" s="45"/>
      <c r="BS212" s="37"/>
      <c r="BT212" s="45"/>
      <c r="BU212" s="47"/>
      <c r="BV212" s="51"/>
      <c r="BW212" s="520"/>
      <c r="BX212" s="529" t="str">
        <f t="shared" si="11"/>
        <v/>
      </c>
      <c r="BY212" s="510" t="str">
        <f>IF(F212="","",IF(OR(分岐管理シート!AF212&lt;13,分岐管理シート!AF212&gt;26),"error",""))</f>
        <v/>
      </c>
      <c r="BZ212" s="510" t="str">
        <f>IF(F212="","",IF(VLOOKUP(AE212,―!$AD$1:$AE$26,2,FALSE)&lt;=VLOOKUP(AF212,―!$AD$15:$AE$27,2,FALSE),"","error"))</f>
        <v/>
      </c>
      <c r="CA212" s="510"/>
      <c r="CB212" s="510"/>
      <c r="CC212" s="510"/>
      <c r="CD212" s="510"/>
      <c r="CE212" s="510"/>
      <c r="CF212" s="510"/>
      <c r="CG212" s="510" t="str">
        <f t="shared" si="12"/>
        <v/>
      </c>
      <c r="CH212" s="510" t="str">
        <f>分岐管理シート!AW212</f>
        <v/>
      </c>
      <c r="CI212" s="510" t="str">
        <f t="shared" si="13"/>
        <v/>
      </c>
      <c r="CJ212" s="52" t="str">
        <f t="shared" si="14"/>
        <v/>
      </c>
      <c r="CK212" s="11">
        <f t="shared" si="15"/>
        <v>0</v>
      </c>
    </row>
    <row r="213" spans="1:89" ht="23.4" x14ac:dyDescent="0.2">
      <c r="A213" s="16"/>
      <c r="B213" s="458"/>
      <c r="C213" s="457">
        <v>141</v>
      </c>
      <c r="D213" s="459"/>
      <c r="E213" s="460"/>
      <c r="F213" s="460"/>
      <c r="G213" s="449"/>
      <c r="H213" s="449"/>
      <c r="I213" s="452"/>
      <c r="J213" s="450"/>
      <c r="K213" s="449"/>
      <c r="L213" s="452"/>
      <c r="M213" s="452"/>
      <c r="N213" s="301">
        <v>0</v>
      </c>
      <c r="O213" s="302">
        <v>0</v>
      </c>
      <c r="P213" s="453"/>
      <c r="Q213" s="307"/>
      <c r="R213" s="307"/>
      <c r="S213" s="307"/>
      <c r="T213" s="307"/>
      <c r="U213" s="307"/>
      <c r="V213" s="454"/>
      <c r="W213" s="308"/>
      <c r="X213" s="308"/>
      <c r="Y213" s="308"/>
      <c r="Z213" s="469"/>
      <c r="AA213" s="452"/>
      <c r="AB213" s="449"/>
      <c r="AC213" s="449"/>
      <c r="AD213" s="449"/>
      <c r="AE213" s="544"/>
      <c r="AF213" s="583"/>
      <c r="AG213" s="554"/>
      <c r="AH213" s="455"/>
      <c r="AI213" s="563"/>
      <c r="AJ213" s="593"/>
      <c r="AK213" s="571"/>
      <c r="AL213" s="456"/>
      <c r="AM213" s="379"/>
      <c r="AN213" s="425"/>
      <c r="AO213" s="498"/>
      <c r="AP213" s="23"/>
      <c r="AQ213" s="27"/>
      <c r="AR213" s="31"/>
      <c r="AS213" s="31"/>
      <c r="AT213" s="35"/>
      <c r="AU213" s="37"/>
      <c r="AV213" s="14"/>
      <c r="AW213" s="14"/>
      <c r="AX213" s="14"/>
      <c r="AY213" s="13"/>
      <c r="AZ213" s="41"/>
      <c r="BA213" s="42"/>
      <c r="BB213" s="37"/>
      <c r="BC213" s="37"/>
      <c r="BD213" s="37"/>
      <c r="BE213" s="42"/>
      <c r="BF213" s="42"/>
      <c r="BG213" s="42"/>
      <c r="BH213" s="42"/>
      <c r="BI213" s="37"/>
      <c r="BJ213" s="37"/>
      <c r="BK213" s="45"/>
      <c r="BL213" s="45"/>
      <c r="BM213" s="45"/>
      <c r="BN213" s="45"/>
      <c r="BO213" s="42"/>
      <c r="BP213" s="42"/>
      <c r="BQ213" s="42"/>
      <c r="BR213" s="45"/>
      <c r="BS213" s="37"/>
      <c r="BT213" s="45"/>
      <c r="BU213" s="47"/>
      <c r="BV213" s="51"/>
      <c r="BW213" s="520"/>
      <c r="BX213" s="529" t="str">
        <f t="shared" si="11"/>
        <v/>
      </c>
      <c r="BY213" s="510" t="str">
        <f>IF(F213="","",IF(OR(分岐管理シート!AF213&lt;13,分岐管理シート!AF213&gt;26),"error",""))</f>
        <v/>
      </c>
      <c r="BZ213" s="510" t="str">
        <f>IF(F213="","",IF(VLOOKUP(AE213,―!$AD$1:$AE$26,2,FALSE)&lt;=VLOOKUP(AF213,―!$AD$15:$AE$27,2,FALSE),"","error"))</f>
        <v/>
      </c>
      <c r="CA213" s="510"/>
      <c r="CB213" s="510"/>
      <c r="CC213" s="510"/>
      <c r="CD213" s="510"/>
      <c r="CE213" s="510"/>
      <c r="CF213" s="510"/>
      <c r="CG213" s="510" t="str">
        <f t="shared" si="12"/>
        <v/>
      </c>
      <c r="CH213" s="510" t="str">
        <f>分岐管理シート!AW213</f>
        <v/>
      </c>
      <c r="CI213" s="510" t="str">
        <f t="shared" si="13"/>
        <v/>
      </c>
      <c r="CJ213" s="52" t="str">
        <f t="shared" si="14"/>
        <v/>
      </c>
      <c r="CK213" s="11">
        <f t="shared" si="15"/>
        <v>0</v>
      </c>
    </row>
    <row r="214" spans="1:89" ht="23.4" x14ac:dyDescent="0.2">
      <c r="A214" s="16"/>
      <c r="B214" s="458"/>
      <c r="C214" s="446">
        <v>142</v>
      </c>
      <c r="D214" s="459"/>
      <c r="E214" s="460"/>
      <c r="F214" s="460"/>
      <c r="G214" s="449"/>
      <c r="H214" s="449"/>
      <c r="I214" s="452"/>
      <c r="J214" s="450"/>
      <c r="K214" s="449"/>
      <c r="L214" s="452"/>
      <c r="M214" s="452"/>
      <c r="N214" s="301">
        <v>0</v>
      </c>
      <c r="O214" s="302">
        <v>0</v>
      </c>
      <c r="P214" s="453"/>
      <c r="Q214" s="307"/>
      <c r="R214" s="307"/>
      <c r="S214" s="307"/>
      <c r="T214" s="307"/>
      <c r="U214" s="307"/>
      <c r="V214" s="454"/>
      <c r="W214" s="308"/>
      <c r="X214" s="308"/>
      <c r="Y214" s="308"/>
      <c r="Z214" s="469"/>
      <c r="AA214" s="452"/>
      <c r="AB214" s="449"/>
      <c r="AC214" s="449"/>
      <c r="AD214" s="449"/>
      <c r="AE214" s="544"/>
      <c r="AF214" s="583"/>
      <c r="AG214" s="554"/>
      <c r="AH214" s="455"/>
      <c r="AI214" s="563"/>
      <c r="AJ214" s="593"/>
      <c r="AK214" s="571"/>
      <c r="AL214" s="456"/>
      <c r="AM214" s="379"/>
      <c r="AN214" s="425"/>
      <c r="AO214" s="498"/>
      <c r="AP214" s="23"/>
      <c r="AQ214" s="27"/>
      <c r="AR214" s="31"/>
      <c r="AS214" s="31"/>
      <c r="AT214" s="35"/>
      <c r="AU214" s="37"/>
      <c r="AV214" s="14"/>
      <c r="AW214" s="14"/>
      <c r="AX214" s="14"/>
      <c r="AY214" s="13"/>
      <c r="AZ214" s="41"/>
      <c r="BA214" s="42"/>
      <c r="BB214" s="37"/>
      <c r="BC214" s="37"/>
      <c r="BD214" s="37"/>
      <c r="BE214" s="42"/>
      <c r="BF214" s="42"/>
      <c r="BG214" s="42"/>
      <c r="BH214" s="42"/>
      <c r="BI214" s="37"/>
      <c r="BJ214" s="37"/>
      <c r="BK214" s="45"/>
      <c r="BL214" s="45"/>
      <c r="BM214" s="45"/>
      <c r="BN214" s="45"/>
      <c r="BO214" s="42"/>
      <c r="BP214" s="42"/>
      <c r="BQ214" s="42"/>
      <c r="BR214" s="45"/>
      <c r="BS214" s="37"/>
      <c r="BT214" s="45"/>
      <c r="BU214" s="47"/>
      <c r="BV214" s="51"/>
      <c r="BW214" s="520"/>
      <c r="BX214" s="529" t="str">
        <f t="shared" si="11"/>
        <v/>
      </c>
      <c r="BY214" s="510" t="str">
        <f>IF(F214="","",IF(OR(分岐管理シート!AF214&lt;13,分岐管理シート!AF214&gt;26),"error",""))</f>
        <v/>
      </c>
      <c r="BZ214" s="510" t="str">
        <f>IF(F214="","",IF(VLOOKUP(AE214,―!$AD$1:$AE$26,2,FALSE)&lt;=VLOOKUP(AF214,―!$AD$15:$AE$27,2,FALSE),"","error"))</f>
        <v/>
      </c>
      <c r="CA214" s="510"/>
      <c r="CB214" s="510"/>
      <c r="CC214" s="510"/>
      <c r="CD214" s="510"/>
      <c r="CE214" s="510"/>
      <c r="CF214" s="510"/>
      <c r="CG214" s="510" t="str">
        <f t="shared" si="12"/>
        <v/>
      </c>
      <c r="CH214" s="510" t="str">
        <f>分岐管理シート!AW214</f>
        <v/>
      </c>
      <c r="CI214" s="510" t="str">
        <f t="shared" si="13"/>
        <v/>
      </c>
      <c r="CJ214" s="52" t="str">
        <f t="shared" si="14"/>
        <v/>
      </c>
      <c r="CK214" s="11">
        <f t="shared" si="15"/>
        <v>0</v>
      </c>
    </row>
    <row r="215" spans="1:89" ht="23.4" x14ac:dyDescent="0.2">
      <c r="A215" s="16"/>
      <c r="B215" s="458"/>
      <c r="C215" s="457">
        <v>143</v>
      </c>
      <c r="D215" s="459"/>
      <c r="E215" s="460"/>
      <c r="F215" s="460"/>
      <c r="G215" s="449"/>
      <c r="H215" s="449"/>
      <c r="I215" s="452"/>
      <c r="J215" s="450"/>
      <c r="K215" s="449"/>
      <c r="L215" s="452"/>
      <c r="M215" s="452"/>
      <c r="N215" s="301">
        <v>0</v>
      </c>
      <c r="O215" s="302">
        <v>0</v>
      </c>
      <c r="P215" s="453"/>
      <c r="Q215" s="307"/>
      <c r="R215" s="307"/>
      <c r="S215" s="307"/>
      <c r="T215" s="307"/>
      <c r="U215" s="307"/>
      <c r="V215" s="454"/>
      <c r="W215" s="308"/>
      <c r="X215" s="308"/>
      <c r="Y215" s="308"/>
      <c r="Z215" s="469"/>
      <c r="AA215" s="452"/>
      <c r="AB215" s="449"/>
      <c r="AC215" s="449"/>
      <c r="AD215" s="449"/>
      <c r="AE215" s="544"/>
      <c r="AF215" s="583"/>
      <c r="AG215" s="554"/>
      <c r="AH215" s="455"/>
      <c r="AI215" s="563"/>
      <c r="AJ215" s="593"/>
      <c r="AK215" s="571"/>
      <c r="AL215" s="456"/>
      <c r="AM215" s="379"/>
      <c r="AN215" s="425"/>
      <c r="AO215" s="498"/>
      <c r="AP215" s="23"/>
      <c r="AQ215" s="27"/>
      <c r="AR215" s="31"/>
      <c r="AS215" s="31"/>
      <c r="AT215" s="35"/>
      <c r="AU215" s="37"/>
      <c r="AV215" s="14"/>
      <c r="AW215" s="14"/>
      <c r="AX215" s="14"/>
      <c r="AY215" s="13"/>
      <c r="AZ215" s="41"/>
      <c r="BA215" s="42"/>
      <c r="BB215" s="37"/>
      <c r="BC215" s="37"/>
      <c r="BD215" s="37"/>
      <c r="BE215" s="42"/>
      <c r="BF215" s="42"/>
      <c r="BG215" s="42"/>
      <c r="BH215" s="42"/>
      <c r="BI215" s="37"/>
      <c r="BJ215" s="37"/>
      <c r="BK215" s="45"/>
      <c r="BL215" s="45"/>
      <c r="BM215" s="45"/>
      <c r="BN215" s="45"/>
      <c r="BO215" s="42"/>
      <c r="BP215" s="42"/>
      <c r="BQ215" s="42"/>
      <c r="BR215" s="45"/>
      <c r="BS215" s="37"/>
      <c r="BT215" s="45"/>
      <c r="BU215" s="47"/>
      <c r="BV215" s="51"/>
      <c r="BW215" s="520"/>
      <c r="BX215" s="529" t="str">
        <f t="shared" si="11"/>
        <v/>
      </c>
      <c r="BY215" s="510" t="str">
        <f>IF(F215="","",IF(OR(分岐管理シート!AF215&lt;13,分岐管理シート!AF215&gt;26),"error",""))</f>
        <v/>
      </c>
      <c r="BZ215" s="510" t="str">
        <f>IF(F215="","",IF(VLOOKUP(AE215,―!$AD$1:$AE$26,2,FALSE)&lt;=VLOOKUP(AF215,―!$AD$15:$AE$27,2,FALSE),"","error"))</f>
        <v/>
      </c>
      <c r="CA215" s="510"/>
      <c r="CB215" s="510"/>
      <c r="CC215" s="510"/>
      <c r="CD215" s="510"/>
      <c r="CE215" s="510"/>
      <c r="CF215" s="510"/>
      <c r="CG215" s="510" t="str">
        <f t="shared" si="12"/>
        <v/>
      </c>
      <c r="CH215" s="510" t="str">
        <f>分岐管理シート!AW215</f>
        <v/>
      </c>
      <c r="CI215" s="510" t="str">
        <f t="shared" si="13"/>
        <v/>
      </c>
      <c r="CJ215" s="52" t="str">
        <f t="shared" si="14"/>
        <v/>
      </c>
      <c r="CK215" s="11">
        <f t="shared" si="15"/>
        <v>0</v>
      </c>
    </row>
    <row r="216" spans="1:89" ht="23.4" x14ac:dyDescent="0.2">
      <c r="A216" s="16"/>
      <c r="B216" s="458"/>
      <c r="C216" s="457">
        <v>144</v>
      </c>
      <c r="D216" s="459"/>
      <c r="E216" s="460"/>
      <c r="F216" s="460"/>
      <c r="G216" s="449"/>
      <c r="H216" s="449"/>
      <c r="I216" s="452"/>
      <c r="J216" s="450"/>
      <c r="K216" s="449"/>
      <c r="L216" s="452"/>
      <c r="M216" s="452"/>
      <c r="N216" s="301">
        <v>0</v>
      </c>
      <c r="O216" s="302">
        <v>0</v>
      </c>
      <c r="P216" s="453"/>
      <c r="Q216" s="307"/>
      <c r="R216" s="307"/>
      <c r="S216" s="307"/>
      <c r="T216" s="307"/>
      <c r="U216" s="307"/>
      <c r="V216" s="454"/>
      <c r="W216" s="308"/>
      <c r="X216" s="308"/>
      <c r="Y216" s="308"/>
      <c r="Z216" s="469"/>
      <c r="AA216" s="452"/>
      <c r="AB216" s="449"/>
      <c r="AC216" s="449"/>
      <c r="AD216" s="449"/>
      <c r="AE216" s="544"/>
      <c r="AF216" s="583"/>
      <c r="AG216" s="554"/>
      <c r="AH216" s="455"/>
      <c r="AI216" s="563"/>
      <c r="AJ216" s="593"/>
      <c r="AK216" s="571"/>
      <c r="AL216" s="456"/>
      <c r="AM216" s="379"/>
      <c r="AN216" s="425"/>
      <c r="AO216" s="498"/>
      <c r="AP216" s="23"/>
      <c r="AQ216" s="27"/>
      <c r="AR216" s="31"/>
      <c r="AS216" s="31"/>
      <c r="AT216" s="35"/>
      <c r="AU216" s="37"/>
      <c r="AV216" s="14"/>
      <c r="AW216" s="14"/>
      <c r="AX216" s="14"/>
      <c r="AY216" s="13"/>
      <c r="AZ216" s="41"/>
      <c r="BA216" s="42"/>
      <c r="BB216" s="37"/>
      <c r="BC216" s="37"/>
      <c r="BD216" s="37"/>
      <c r="BE216" s="42"/>
      <c r="BF216" s="42"/>
      <c r="BG216" s="42"/>
      <c r="BH216" s="42"/>
      <c r="BI216" s="37"/>
      <c r="BJ216" s="37"/>
      <c r="BK216" s="45"/>
      <c r="BL216" s="45"/>
      <c r="BM216" s="45"/>
      <c r="BN216" s="45"/>
      <c r="BO216" s="42"/>
      <c r="BP216" s="42"/>
      <c r="BQ216" s="42"/>
      <c r="BR216" s="45"/>
      <c r="BS216" s="37"/>
      <c r="BT216" s="45"/>
      <c r="BU216" s="47"/>
      <c r="BV216" s="51"/>
      <c r="BW216" s="520"/>
      <c r="BX216" s="529" t="str">
        <f t="shared" si="11"/>
        <v/>
      </c>
      <c r="BY216" s="510" t="str">
        <f>IF(F216="","",IF(OR(分岐管理シート!AF216&lt;13,分岐管理シート!AF216&gt;26),"error",""))</f>
        <v/>
      </c>
      <c r="BZ216" s="510" t="str">
        <f>IF(F216="","",IF(VLOOKUP(AE216,―!$AD$1:$AE$26,2,FALSE)&lt;=VLOOKUP(AF216,―!$AD$15:$AE$27,2,FALSE),"","error"))</f>
        <v/>
      </c>
      <c r="CA216" s="510"/>
      <c r="CB216" s="510"/>
      <c r="CC216" s="510"/>
      <c r="CD216" s="510"/>
      <c r="CE216" s="510"/>
      <c r="CF216" s="510"/>
      <c r="CG216" s="510" t="str">
        <f t="shared" si="12"/>
        <v/>
      </c>
      <c r="CH216" s="510" t="str">
        <f>分岐管理シート!AW216</f>
        <v/>
      </c>
      <c r="CI216" s="510" t="str">
        <f t="shared" si="13"/>
        <v/>
      </c>
      <c r="CJ216" s="52" t="str">
        <f t="shared" si="14"/>
        <v/>
      </c>
      <c r="CK216" s="11">
        <f t="shared" si="15"/>
        <v>0</v>
      </c>
    </row>
    <row r="217" spans="1:89" ht="23.4" x14ac:dyDescent="0.2">
      <c r="A217" s="16"/>
      <c r="B217" s="458"/>
      <c r="C217" s="446">
        <v>145</v>
      </c>
      <c r="D217" s="459"/>
      <c r="E217" s="460"/>
      <c r="F217" s="460"/>
      <c r="G217" s="449"/>
      <c r="H217" s="449"/>
      <c r="I217" s="452"/>
      <c r="J217" s="450"/>
      <c r="K217" s="449"/>
      <c r="L217" s="452"/>
      <c r="M217" s="452"/>
      <c r="N217" s="301">
        <v>0</v>
      </c>
      <c r="O217" s="302">
        <v>0</v>
      </c>
      <c r="P217" s="453"/>
      <c r="Q217" s="307"/>
      <c r="R217" s="307"/>
      <c r="S217" s="307"/>
      <c r="T217" s="307"/>
      <c r="U217" s="307"/>
      <c r="V217" s="454"/>
      <c r="W217" s="308"/>
      <c r="X217" s="308"/>
      <c r="Y217" s="308"/>
      <c r="Z217" s="469"/>
      <c r="AA217" s="452"/>
      <c r="AB217" s="449"/>
      <c r="AC217" s="449"/>
      <c r="AD217" s="449"/>
      <c r="AE217" s="544"/>
      <c r="AF217" s="583"/>
      <c r="AG217" s="554"/>
      <c r="AH217" s="455"/>
      <c r="AI217" s="563"/>
      <c r="AJ217" s="593"/>
      <c r="AK217" s="571"/>
      <c r="AL217" s="456"/>
      <c r="AM217" s="379"/>
      <c r="AN217" s="425"/>
      <c r="AO217" s="498"/>
      <c r="AP217" s="23"/>
      <c r="AQ217" s="27"/>
      <c r="AR217" s="31"/>
      <c r="AS217" s="31"/>
      <c r="AT217" s="35"/>
      <c r="AU217" s="37"/>
      <c r="AV217" s="14"/>
      <c r="AW217" s="14"/>
      <c r="AX217" s="14"/>
      <c r="AY217" s="13"/>
      <c r="AZ217" s="41"/>
      <c r="BA217" s="42"/>
      <c r="BB217" s="37"/>
      <c r="BC217" s="37"/>
      <c r="BD217" s="37"/>
      <c r="BE217" s="42"/>
      <c r="BF217" s="42"/>
      <c r="BG217" s="42"/>
      <c r="BH217" s="42"/>
      <c r="BI217" s="37"/>
      <c r="BJ217" s="37"/>
      <c r="BK217" s="45"/>
      <c r="BL217" s="45"/>
      <c r="BM217" s="45"/>
      <c r="BN217" s="45"/>
      <c r="BO217" s="42"/>
      <c r="BP217" s="42"/>
      <c r="BQ217" s="42"/>
      <c r="BR217" s="45"/>
      <c r="BS217" s="37"/>
      <c r="BT217" s="45"/>
      <c r="BU217" s="47"/>
      <c r="BV217" s="51"/>
      <c r="BW217" s="520"/>
      <c r="BX217" s="529" t="str">
        <f t="shared" si="11"/>
        <v/>
      </c>
      <c r="BY217" s="510" t="str">
        <f>IF(F217="","",IF(OR(分岐管理シート!AF217&lt;13,分岐管理シート!AF217&gt;26),"error",""))</f>
        <v/>
      </c>
      <c r="BZ217" s="510" t="str">
        <f>IF(F217="","",IF(VLOOKUP(AE217,―!$AD$1:$AE$26,2,FALSE)&lt;=VLOOKUP(AF217,―!$AD$15:$AE$27,2,FALSE),"","error"))</f>
        <v/>
      </c>
      <c r="CA217" s="510"/>
      <c r="CB217" s="510"/>
      <c r="CC217" s="510"/>
      <c r="CD217" s="510"/>
      <c r="CE217" s="510"/>
      <c r="CF217" s="510"/>
      <c r="CG217" s="510" t="str">
        <f t="shared" si="12"/>
        <v/>
      </c>
      <c r="CH217" s="510" t="str">
        <f>分岐管理シート!AW217</f>
        <v/>
      </c>
      <c r="CI217" s="510" t="str">
        <f t="shared" si="13"/>
        <v/>
      </c>
      <c r="CJ217" s="52" t="str">
        <f t="shared" si="14"/>
        <v/>
      </c>
      <c r="CK217" s="11">
        <f t="shared" si="15"/>
        <v>0</v>
      </c>
    </row>
    <row r="218" spans="1:89" ht="23.4" x14ac:dyDescent="0.2">
      <c r="A218" s="16"/>
      <c r="B218" s="458"/>
      <c r="C218" s="457">
        <v>146</v>
      </c>
      <c r="D218" s="459"/>
      <c r="E218" s="460"/>
      <c r="F218" s="460"/>
      <c r="G218" s="449"/>
      <c r="H218" s="449"/>
      <c r="I218" s="452"/>
      <c r="J218" s="450"/>
      <c r="K218" s="449"/>
      <c r="L218" s="452"/>
      <c r="M218" s="452"/>
      <c r="N218" s="301">
        <v>0</v>
      </c>
      <c r="O218" s="302">
        <v>0</v>
      </c>
      <c r="P218" s="453"/>
      <c r="Q218" s="307"/>
      <c r="R218" s="307"/>
      <c r="S218" s="307"/>
      <c r="T218" s="307"/>
      <c r="U218" s="307"/>
      <c r="V218" s="454"/>
      <c r="W218" s="308"/>
      <c r="X218" s="308"/>
      <c r="Y218" s="308"/>
      <c r="Z218" s="469"/>
      <c r="AA218" s="452"/>
      <c r="AB218" s="449"/>
      <c r="AC218" s="449"/>
      <c r="AD218" s="449"/>
      <c r="AE218" s="544"/>
      <c r="AF218" s="583"/>
      <c r="AG218" s="554"/>
      <c r="AH218" s="455"/>
      <c r="AI218" s="563"/>
      <c r="AJ218" s="593"/>
      <c r="AK218" s="571"/>
      <c r="AL218" s="456"/>
      <c r="AM218" s="379"/>
      <c r="AN218" s="425"/>
      <c r="AO218" s="498"/>
      <c r="AP218" s="23"/>
      <c r="AQ218" s="27"/>
      <c r="AR218" s="31"/>
      <c r="AS218" s="31"/>
      <c r="AT218" s="35"/>
      <c r="AU218" s="37"/>
      <c r="AV218" s="14"/>
      <c r="AW218" s="14"/>
      <c r="AX218" s="14"/>
      <c r="AY218" s="13"/>
      <c r="AZ218" s="41"/>
      <c r="BA218" s="42"/>
      <c r="BB218" s="37"/>
      <c r="BC218" s="37"/>
      <c r="BD218" s="37"/>
      <c r="BE218" s="42"/>
      <c r="BF218" s="42"/>
      <c r="BG218" s="42"/>
      <c r="BH218" s="42"/>
      <c r="BI218" s="37"/>
      <c r="BJ218" s="37"/>
      <c r="BK218" s="45"/>
      <c r="BL218" s="45"/>
      <c r="BM218" s="45"/>
      <c r="BN218" s="45"/>
      <c r="BO218" s="42"/>
      <c r="BP218" s="42"/>
      <c r="BQ218" s="42"/>
      <c r="BR218" s="45"/>
      <c r="BS218" s="37"/>
      <c r="BT218" s="45"/>
      <c r="BU218" s="47"/>
      <c r="BV218" s="51"/>
      <c r="BW218" s="520"/>
      <c r="BX218" s="529" t="str">
        <f t="shared" si="11"/>
        <v/>
      </c>
      <c r="BY218" s="510" t="str">
        <f>IF(F218="","",IF(OR(分岐管理シート!AF218&lt;13,分岐管理シート!AF218&gt;26),"error",""))</f>
        <v/>
      </c>
      <c r="BZ218" s="510" t="str">
        <f>IF(F218="","",IF(VLOOKUP(AE218,―!$AD$1:$AE$26,2,FALSE)&lt;=VLOOKUP(AF218,―!$AD$15:$AE$27,2,FALSE),"","error"))</f>
        <v/>
      </c>
      <c r="CA218" s="510"/>
      <c r="CB218" s="510"/>
      <c r="CC218" s="510"/>
      <c r="CD218" s="510"/>
      <c r="CE218" s="510"/>
      <c r="CF218" s="510"/>
      <c r="CG218" s="510" t="str">
        <f t="shared" si="12"/>
        <v/>
      </c>
      <c r="CH218" s="510" t="str">
        <f>分岐管理シート!AW218</f>
        <v/>
      </c>
      <c r="CI218" s="510" t="str">
        <f t="shared" si="13"/>
        <v/>
      </c>
      <c r="CJ218" s="52" t="str">
        <f t="shared" si="14"/>
        <v/>
      </c>
      <c r="CK218" s="11">
        <f t="shared" si="15"/>
        <v>0</v>
      </c>
    </row>
    <row r="219" spans="1:89" ht="23.4" x14ac:dyDescent="0.2">
      <c r="A219" s="16"/>
      <c r="B219" s="458"/>
      <c r="C219" s="457">
        <v>147</v>
      </c>
      <c r="D219" s="459"/>
      <c r="E219" s="460"/>
      <c r="F219" s="460"/>
      <c r="G219" s="449"/>
      <c r="H219" s="449"/>
      <c r="I219" s="452"/>
      <c r="J219" s="450"/>
      <c r="K219" s="449"/>
      <c r="L219" s="452"/>
      <c r="M219" s="452"/>
      <c r="N219" s="301">
        <v>0</v>
      </c>
      <c r="O219" s="302">
        <v>0</v>
      </c>
      <c r="P219" s="453"/>
      <c r="Q219" s="307"/>
      <c r="R219" s="307"/>
      <c r="S219" s="307"/>
      <c r="T219" s="307"/>
      <c r="U219" s="307"/>
      <c r="V219" s="454"/>
      <c r="W219" s="308"/>
      <c r="X219" s="308"/>
      <c r="Y219" s="308"/>
      <c r="Z219" s="469"/>
      <c r="AA219" s="452"/>
      <c r="AB219" s="449"/>
      <c r="AC219" s="449"/>
      <c r="AD219" s="449"/>
      <c r="AE219" s="544"/>
      <c r="AF219" s="583"/>
      <c r="AG219" s="554"/>
      <c r="AH219" s="455"/>
      <c r="AI219" s="563"/>
      <c r="AJ219" s="593"/>
      <c r="AK219" s="571"/>
      <c r="AL219" s="456"/>
      <c r="AM219" s="379"/>
      <c r="AN219" s="425"/>
      <c r="AO219" s="498"/>
      <c r="AP219" s="23"/>
      <c r="AQ219" s="27"/>
      <c r="AR219" s="31"/>
      <c r="AS219" s="31"/>
      <c r="AT219" s="35"/>
      <c r="AU219" s="37"/>
      <c r="AV219" s="14"/>
      <c r="AW219" s="14"/>
      <c r="AX219" s="14"/>
      <c r="AY219" s="13"/>
      <c r="AZ219" s="41"/>
      <c r="BA219" s="42"/>
      <c r="BB219" s="37"/>
      <c r="BC219" s="37"/>
      <c r="BD219" s="37"/>
      <c r="BE219" s="42"/>
      <c r="BF219" s="42"/>
      <c r="BG219" s="42"/>
      <c r="BH219" s="42"/>
      <c r="BI219" s="37"/>
      <c r="BJ219" s="37"/>
      <c r="BK219" s="45"/>
      <c r="BL219" s="45"/>
      <c r="BM219" s="45"/>
      <c r="BN219" s="45"/>
      <c r="BO219" s="42"/>
      <c r="BP219" s="42"/>
      <c r="BQ219" s="42"/>
      <c r="BR219" s="45"/>
      <c r="BS219" s="37"/>
      <c r="BT219" s="45"/>
      <c r="BU219" s="47"/>
      <c r="BV219" s="51"/>
      <c r="BW219" s="520"/>
      <c r="BX219" s="529" t="str">
        <f t="shared" si="11"/>
        <v/>
      </c>
      <c r="BY219" s="510" t="str">
        <f>IF(F219="","",IF(OR(分岐管理シート!AF219&lt;13,分岐管理シート!AF219&gt;26),"error",""))</f>
        <v/>
      </c>
      <c r="BZ219" s="510" t="str">
        <f>IF(F219="","",IF(VLOOKUP(AE219,―!$AD$1:$AE$26,2,FALSE)&lt;=VLOOKUP(AF219,―!$AD$15:$AE$27,2,FALSE),"","error"))</f>
        <v/>
      </c>
      <c r="CA219" s="510"/>
      <c r="CB219" s="510"/>
      <c r="CC219" s="510"/>
      <c r="CD219" s="510"/>
      <c r="CE219" s="510"/>
      <c r="CF219" s="510"/>
      <c r="CG219" s="510" t="str">
        <f t="shared" si="12"/>
        <v/>
      </c>
      <c r="CH219" s="510" t="str">
        <f>分岐管理シート!AW219</f>
        <v/>
      </c>
      <c r="CI219" s="510" t="str">
        <f t="shared" si="13"/>
        <v/>
      </c>
      <c r="CJ219" s="52" t="str">
        <f t="shared" si="14"/>
        <v/>
      </c>
      <c r="CK219" s="11">
        <f t="shared" si="15"/>
        <v>0</v>
      </c>
    </row>
    <row r="220" spans="1:89" ht="23.4" x14ac:dyDescent="0.2">
      <c r="A220" s="16"/>
      <c r="B220" s="458"/>
      <c r="C220" s="446">
        <v>148</v>
      </c>
      <c r="D220" s="459"/>
      <c r="E220" s="460"/>
      <c r="F220" s="460"/>
      <c r="G220" s="449"/>
      <c r="H220" s="449"/>
      <c r="I220" s="452"/>
      <c r="J220" s="450"/>
      <c r="K220" s="449"/>
      <c r="L220" s="452"/>
      <c r="M220" s="452"/>
      <c r="N220" s="301">
        <v>0</v>
      </c>
      <c r="O220" s="302">
        <v>0</v>
      </c>
      <c r="P220" s="453"/>
      <c r="Q220" s="307"/>
      <c r="R220" s="307"/>
      <c r="S220" s="307"/>
      <c r="T220" s="307"/>
      <c r="U220" s="307"/>
      <c r="V220" s="454"/>
      <c r="W220" s="308"/>
      <c r="X220" s="308"/>
      <c r="Y220" s="308"/>
      <c r="Z220" s="469"/>
      <c r="AA220" s="452"/>
      <c r="AB220" s="449"/>
      <c r="AC220" s="449"/>
      <c r="AD220" s="449"/>
      <c r="AE220" s="544"/>
      <c r="AF220" s="583"/>
      <c r="AG220" s="554"/>
      <c r="AH220" s="455"/>
      <c r="AI220" s="563"/>
      <c r="AJ220" s="593"/>
      <c r="AK220" s="571"/>
      <c r="AL220" s="456"/>
      <c r="AM220" s="379"/>
      <c r="AN220" s="425"/>
      <c r="AO220" s="498"/>
      <c r="AP220" s="23"/>
      <c r="AQ220" s="27"/>
      <c r="AR220" s="31"/>
      <c r="AS220" s="31"/>
      <c r="AT220" s="35"/>
      <c r="AU220" s="37"/>
      <c r="AV220" s="14"/>
      <c r="AW220" s="14"/>
      <c r="AX220" s="14"/>
      <c r="AY220" s="13"/>
      <c r="AZ220" s="41"/>
      <c r="BA220" s="42"/>
      <c r="BB220" s="37"/>
      <c r="BC220" s="37"/>
      <c r="BD220" s="37"/>
      <c r="BE220" s="42"/>
      <c r="BF220" s="42"/>
      <c r="BG220" s="42"/>
      <c r="BH220" s="42"/>
      <c r="BI220" s="37"/>
      <c r="BJ220" s="37"/>
      <c r="BK220" s="45"/>
      <c r="BL220" s="45"/>
      <c r="BM220" s="45"/>
      <c r="BN220" s="45"/>
      <c r="BO220" s="42"/>
      <c r="BP220" s="42"/>
      <c r="BQ220" s="42"/>
      <c r="BR220" s="45"/>
      <c r="BS220" s="37"/>
      <c r="BT220" s="45"/>
      <c r="BU220" s="47"/>
      <c r="BV220" s="51"/>
      <c r="BW220" s="520"/>
      <c r="BX220" s="529" t="str">
        <f t="shared" si="11"/>
        <v/>
      </c>
      <c r="BY220" s="510" t="str">
        <f>IF(F220="","",IF(OR(分岐管理シート!AF220&lt;13,分岐管理シート!AF220&gt;26),"error",""))</f>
        <v/>
      </c>
      <c r="BZ220" s="510" t="str">
        <f>IF(F220="","",IF(VLOOKUP(AE220,―!$AD$1:$AE$26,2,FALSE)&lt;=VLOOKUP(AF220,―!$AD$15:$AE$27,2,FALSE),"","error"))</f>
        <v/>
      </c>
      <c r="CA220" s="510"/>
      <c r="CB220" s="510"/>
      <c r="CC220" s="510"/>
      <c r="CD220" s="510"/>
      <c r="CE220" s="510"/>
      <c r="CF220" s="510"/>
      <c r="CG220" s="510" t="str">
        <f t="shared" si="12"/>
        <v/>
      </c>
      <c r="CH220" s="510" t="str">
        <f>分岐管理シート!AW220</f>
        <v/>
      </c>
      <c r="CI220" s="510" t="str">
        <f t="shared" si="13"/>
        <v/>
      </c>
      <c r="CJ220" s="52" t="str">
        <f t="shared" si="14"/>
        <v/>
      </c>
      <c r="CK220" s="11">
        <f t="shared" si="15"/>
        <v>0</v>
      </c>
    </row>
    <row r="221" spans="1:89" ht="23.4" x14ac:dyDescent="0.2">
      <c r="A221" s="16"/>
      <c r="B221" s="458"/>
      <c r="C221" s="457">
        <v>149</v>
      </c>
      <c r="D221" s="459"/>
      <c r="E221" s="460"/>
      <c r="F221" s="460"/>
      <c r="G221" s="449"/>
      <c r="H221" s="449"/>
      <c r="I221" s="452"/>
      <c r="J221" s="450"/>
      <c r="K221" s="449"/>
      <c r="L221" s="452"/>
      <c r="M221" s="452"/>
      <c r="N221" s="301">
        <v>0</v>
      </c>
      <c r="O221" s="302">
        <v>0</v>
      </c>
      <c r="P221" s="453"/>
      <c r="Q221" s="307"/>
      <c r="R221" s="307"/>
      <c r="S221" s="307"/>
      <c r="T221" s="307"/>
      <c r="U221" s="307"/>
      <c r="V221" s="454"/>
      <c r="W221" s="308"/>
      <c r="X221" s="308"/>
      <c r="Y221" s="308"/>
      <c r="Z221" s="469"/>
      <c r="AA221" s="452"/>
      <c r="AB221" s="449"/>
      <c r="AC221" s="449"/>
      <c r="AD221" s="449"/>
      <c r="AE221" s="544"/>
      <c r="AF221" s="583"/>
      <c r="AG221" s="554"/>
      <c r="AH221" s="455"/>
      <c r="AI221" s="563"/>
      <c r="AJ221" s="593"/>
      <c r="AK221" s="571"/>
      <c r="AL221" s="456"/>
      <c r="AM221" s="379"/>
      <c r="AN221" s="425"/>
      <c r="AO221" s="498"/>
      <c r="AP221" s="23"/>
      <c r="AQ221" s="27"/>
      <c r="AR221" s="31"/>
      <c r="AS221" s="31"/>
      <c r="AT221" s="35"/>
      <c r="AU221" s="37"/>
      <c r="AV221" s="14"/>
      <c r="AW221" s="14"/>
      <c r="AX221" s="14"/>
      <c r="AY221" s="13"/>
      <c r="AZ221" s="41"/>
      <c r="BA221" s="42"/>
      <c r="BB221" s="37"/>
      <c r="BC221" s="37"/>
      <c r="BD221" s="37"/>
      <c r="BE221" s="42"/>
      <c r="BF221" s="42"/>
      <c r="BG221" s="42"/>
      <c r="BH221" s="42"/>
      <c r="BI221" s="37"/>
      <c r="BJ221" s="37"/>
      <c r="BK221" s="45"/>
      <c r="BL221" s="45"/>
      <c r="BM221" s="45"/>
      <c r="BN221" s="45"/>
      <c r="BO221" s="42"/>
      <c r="BP221" s="42"/>
      <c r="BQ221" s="42"/>
      <c r="BR221" s="45"/>
      <c r="BS221" s="37"/>
      <c r="BT221" s="45"/>
      <c r="BU221" s="47"/>
      <c r="BV221" s="51"/>
      <c r="BW221" s="520"/>
      <c r="BX221" s="529" t="str">
        <f t="shared" si="11"/>
        <v/>
      </c>
      <c r="BY221" s="510" t="str">
        <f>IF(F221="","",IF(OR(分岐管理シート!AF221&lt;13,分岐管理シート!AF221&gt;26),"error",""))</f>
        <v/>
      </c>
      <c r="BZ221" s="510" t="str">
        <f>IF(F221="","",IF(VLOOKUP(AE221,―!$AD$1:$AE$26,2,FALSE)&lt;=VLOOKUP(AF221,―!$AD$15:$AE$27,2,FALSE),"","error"))</f>
        <v/>
      </c>
      <c r="CA221" s="510"/>
      <c r="CB221" s="510"/>
      <c r="CC221" s="510"/>
      <c r="CD221" s="510"/>
      <c r="CE221" s="510"/>
      <c r="CF221" s="510"/>
      <c r="CG221" s="510" t="str">
        <f t="shared" si="12"/>
        <v/>
      </c>
      <c r="CH221" s="510" t="str">
        <f>分岐管理シート!AW221</f>
        <v/>
      </c>
      <c r="CI221" s="510" t="str">
        <f t="shared" si="13"/>
        <v/>
      </c>
      <c r="CJ221" s="52" t="str">
        <f t="shared" si="14"/>
        <v/>
      </c>
      <c r="CK221" s="11">
        <f t="shared" si="15"/>
        <v>0</v>
      </c>
    </row>
    <row r="222" spans="1:89" ht="23.4" x14ac:dyDescent="0.2">
      <c r="A222" s="16"/>
      <c r="B222" s="458"/>
      <c r="C222" s="457">
        <v>150</v>
      </c>
      <c r="D222" s="459"/>
      <c r="E222" s="460"/>
      <c r="F222" s="460"/>
      <c r="G222" s="449"/>
      <c r="H222" s="449"/>
      <c r="I222" s="452"/>
      <c r="J222" s="450"/>
      <c r="K222" s="449"/>
      <c r="L222" s="452"/>
      <c r="M222" s="452"/>
      <c r="N222" s="301">
        <v>0</v>
      </c>
      <c r="O222" s="302">
        <v>0</v>
      </c>
      <c r="P222" s="453"/>
      <c r="Q222" s="307"/>
      <c r="R222" s="307"/>
      <c r="S222" s="307"/>
      <c r="T222" s="307"/>
      <c r="U222" s="307"/>
      <c r="V222" s="454"/>
      <c r="W222" s="308"/>
      <c r="X222" s="308"/>
      <c r="Y222" s="308"/>
      <c r="Z222" s="469"/>
      <c r="AA222" s="452"/>
      <c r="AB222" s="449"/>
      <c r="AC222" s="449"/>
      <c r="AD222" s="449"/>
      <c r="AE222" s="544"/>
      <c r="AF222" s="583"/>
      <c r="AG222" s="554"/>
      <c r="AH222" s="455"/>
      <c r="AI222" s="563"/>
      <c r="AJ222" s="593"/>
      <c r="AK222" s="571"/>
      <c r="AL222" s="456"/>
      <c r="AM222" s="379"/>
      <c r="AN222" s="425"/>
      <c r="AO222" s="498"/>
      <c r="AP222" s="23"/>
      <c r="AQ222" s="27"/>
      <c r="AR222" s="31"/>
      <c r="AS222" s="31"/>
      <c r="AT222" s="35"/>
      <c r="AU222" s="37"/>
      <c r="AV222" s="14"/>
      <c r="AW222" s="14"/>
      <c r="AX222" s="14"/>
      <c r="AY222" s="13"/>
      <c r="AZ222" s="41"/>
      <c r="BA222" s="42"/>
      <c r="BB222" s="37"/>
      <c r="BC222" s="37"/>
      <c r="BD222" s="37"/>
      <c r="BE222" s="42"/>
      <c r="BF222" s="42"/>
      <c r="BG222" s="42"/>
      <c r="BH222" s="42"/>
      <c r="BI222" s="37"/>
      <c r="BJ222" s="37"/>
      <c r="BK222" s="45"/>
      <c r="BL222" s="45"/>
      <c r="BM222" s="45"/>
      <c r="BN222" s="45"/>
      <c r="BO222" s="42"/>
      <c r="BP222" s="42"/>
      <c r="BQ222" s="42"/>
      <c r="BR222" s="45"/>
      <c r="BS222" s="37"/>
      <c r="BT222" s="45"/>
      <c r="BU222" s="47"/>
      <c r="BV222" s="51"/>
      <c r="BW222" s="520"/>
      <c r="BX222" s="529" t="str">
        <f t="shared" si="11"/>
        <v/>
      </c>
      <c r="BY222" s="510" t="str">
        <f>IF(F222="","",IF(OR(分岐管理シート!AF222&lt;13,分岐管理シート!AF222&gt;26),"error",""))</f>
        <v/>
      </c>
      <c r="BZ222" s="510" t="str">
        <f>IF(F222="","",IF(VLOOKUP(AE222,―!$AD$1:$AE$26,2,FALSE)&lt;=VLOOKUP(AF222,―!$AD$15:$AE$27,2,FALSE),"","error"))</f>
        <v/>
      </c>
      <c r="CA222" s="510"/>
      <c r="CB222" s="510"/>
      <c r="CC222" s="510"/>
      <c r="CD222" s="510"/>
      <c r="CE222" s="510"/>
      <c r="CF222" s="510"/>
      <c r="CG222" s="510" t="str">
        <f t="shared" si="12"/>
        <v/>
      </c>
      <c r="CH222" s="510" t="str">
        <f>分岐管理シート!AW222</f>
        <v/>
      </c>
      <c r="CI222" s="510" t="str">
        <f t="shared" si="13"/>
        <v/>
      </c>
      <c r="CJ222" s="52" t="str">
        <f t="shared" si="14"/>
        <v/>
      </c>
      <c r="CK222" s="11">
        <f t="shared" si="15"/>
        <v>0</v>
      </c>
    </row>
    <row r="223" spans="1:89" ht="23.4" x14ac:dyDescent="0.2">
      <c r="A223" s="16"/>
      <c r="B223" s="458"/>
      <c r="C223" s="446">
        <v>151</v>
      </c>
      <c r="D223" s="459"/>
      <c r="E223" s="460"/>
      <c r="F223" s="460"/>
      <c r="G223" s="449"/>
      <c r="H223" s="449"/>
      <c r="I223" s="452"/>
      <c r="J223" s="450"/>
      <c r="K223" s="449"/>
      <c r="L223" s="452"/>
      <c r="M223" s="452"/>
      <c r="N223" s="301">
        <v>0</v>
      </c>
      <c r="O223" s="302">
        <v>0</v>
      </c>
      <c r="P223" s="453"/>
      <c r="Q223" s="307"/>
      <c r="R223" s="307"/>
      <c r="S223" s="307"/>
      <c r="T223" s="307"/>
      <c r="U223" s="307"/>
      <c r="V223" s="454"/>
      <c r="W223" s="308"/>
      <c r="X223" s="308"/>
      <c r="Y223" s="308"/>
      <c r="Z223" s="469"/>
      <c r="AA223" s="452"/>
      <c r="AB223" s="449"/>
      <c r="AC223" s="449"/>
      <c r="AD223" s="449"/>
      <c r="AE223" s="544"/>
      <c r="AF223" s="583"/>
      <c r="AG223" s="554"/>
      <c r="AH223" s="455"/>
      <c r="AI223" s="563"/>
      <c r="AJ223" s="593"/>
      <c r="AK223" s="571"/>
      <c r="AL223" s="456"/>
      <c r="AM223" s="379"/>
      <c r="AN223" s="425"/>
      <c r="AO223" s="498"/>
      <c r="AP223" s="23"/>
      <c r="AQ223" s="27"/>
      <c r="AR223" s="31"/>
      <c r="AS223" s="31"/>
      <c r="AT223" s="35"/>
      <c r="AU223" s="37"/>
      <c r="AV223" s="14"/>
      <c r="AW223" s="14"/>
      <c r="AX223" s="14"/>
      <c r="AY223" s="13"/>
      <c r="AZ223" s="41"/>
      <c r="BA223" s="42"/>
      <c r="BB223" s="37"/>
      <c r="BC223" s="37"/>
      <c r="BD223" s="37"/>
      <c r="BE223" s="42"/>
      <c r="BF223" s="42"/>
      <c r="BG223" s="42"/>
      <c r="BH223" s="42"/>
      <c r="BI223" s="37"/>
      <c r="BJ223" s="37"/>
      <c r="BK223" s="45"/>
      <c r="BL223" s="45"/>
      <c r="BM223" s="45"/>
      <c r="BN223" s="45"/>
      <c r="BO223" s="42"/>
      <c r="BP223" s="42"/>
      <c r="BQ223" s="42"/>
      <c r="BR223" s="45"/>
      <c r="BS223" s="37"/>
      <c r="BT223" s="45"/>
      <c r="BU223" s="47"/>
      <c r="BV223" s="51"/>
      <c r="BW223" s="520"/>
      <c r="BX223" s="529" t="str">
        <f t="shared" si="11"/>
        <v/>
      </c>
      <c r="BY223" s="510" t="str">
        <f>IF(F223="","",IF(OR(分岐管理シート!AF223&lt;13,分岐管理シート!AF223&gt;26),"error",""))</f>
        <v/>
      </c>
      <c r="BZ223" s="510" t="str">
        <f>IF(F223="","",IF(VLOOKUP(AE223,―!$AD$1:$AE$26,2,FALSE)&lt;=VLOOKUP(AF223,―!$AD$15:$AE$27,2,FALSE),"","error"))</f>
        <v/>
      </c>
      <c r="CA223" s="510"/>
      <c r="CB223" s="510"/>
      <c r="CC223" s="510"/>
      <c r="CD223" s="510"/>
      <c r="CE223" s="510"/>
      <c r="CF223" s="510"/>
      <c r="CG223" s="510" t="str">
        <f t="shared" si="12"/>
        <v/>
      </c>
      <c r="CH223" s="510" t="str">
        <f>分岐管理シート!AW223</f>
        <v/>
      </c>
      <c r="CI223" s="510" t="str">
        <f t="shared" si="13"/>
        <v/>
      </c>
      <c r="CJ223" s="52" t="str">
        <f t="shared" si="14"/>
        <v/>
      </c>
      <c r="CK223" s="11">
        <f t="shared" si="15"/>
        <v>0</v>
      </c>
    </row>
    <row r="224" spans="1:89" ht="23.4" x14ac:dyDescent="0.2">
      <c r="A224" s="16"/>
      <c r="B224" s="458"/>
      <c r="C224" s="457">
        <v>152</v>
      </c>
      <c r="D224" s="459"/>
      <c r="E224" s="460"/>
      <c r="F224" s="460"/>
      <c r="G224" s="449"/>
      <c r="H224" s="449"/>
      <c r="I224" s="452"/>
      <c r="J224" s="450"/>
      <c r="K224" s="449"/>
      <c r="L224" s="452"/>
      <c r="M224" s="452"/>
      <c r="N224" s="301">
        <v>0</v>
      </c>
      <c r="O224" s="302">
        <v>0</v>
      </c>
      <c r="P224" s="453"/>
      <c r="Q224" s="307"/>
      <c r="R224" s="307"/>
      <c r="S224" s="307"/>
      <c r="T224" s="307"/>
      <c r="U224" s="307"/>
      <c r="V224" s="454"/>
      <c r="W224" s="308"/>
      <c r="X224" s="308"/>
      <c r="Y224" s="308"/>
      <c r="Z224" s="469"/>
      <c r="AA224" s="452"/>
      <c r="AB224" s="449"/>
      <c r="AC224" s="449"/>
      <c r="AD224" s="449"/>
      <c r="AE224" s="544"/>
      <c r="AF224" s="583"/>
      <c r="AG224" s="554"/>
      <c r="AH224" s="455"/>
      <c r="AI224" s="563"/>
      <c r="AJ224" s="593"/>
      <c r="AK224" s="571"/>
      <c r="AL224" s="456"/>
      <c r="AM224" s="379"/>
      <c r="AN224" s="425"/>
      <c r="AO224" s="498"/>
      <c r="AP224" s="23"/>
      <c r="AQ224" s="27"/>
      <c r="AR224" s="31"/>
      <c r="AS224" s="31"/>
      <c r="AT224" s="35"/>
      <c r="AU224" s="37"/>
      <c r="AV224" s="14"/>
      <c r="AW224" s="14"/>
      <c r="AX224" s="14"/>
      <c r="AY224" s="13"/>
      <c r="AZ224" s="41"/>
      <c r="BA224" s="42"/>
      <c r="BB224" s="37"/>
      <c r="BC224" s="37"/>
      <c r="BD224" s="37"/>
      <c r="BE224" s="42"/>
      <c r="BF224" s="42"/>
      <c r="BG224" s="42"/>
      <c r="BH224" s="42"/>
      <c r="BI224" s="37"/>
      <c r="BJ224" s="37"/>
      <c r="BK224" s="45"/>
      <c r="BL224" s="45"/>
      <c r="BM224" s="45"/>
      <c r="BN224" s="45"/>
      <c r="BO224" s="42"/>
      <c r="BP224" s="42"/>
      <c r="BQ224" s="42"/>
      <c r="BR224" s="45"/>
      <c r="BS224" s="37"/>
      <c r="BT224" s="45"/>
      <c r="BU224" s="47"/>
      <c r="BV224" s="51"/>
      <c r="BW224" s="520"/>
      <c r="BX224" s="529" t="str">
        <f t="shared" si="11"/>
        <v/>
      </c>
      <c r="BY224" s="510" t="str">
        <f>IF(F224="","",IF(OR(分岐管理シート!AF224&lt;13,分岐管理シート!AF224&gt;26),"error",""))</f>
        <v/>
      </c>
      <c r="BZ224" s="510" t="str">
        <f>IF(F224="","",IF(VLOOKUP(AE224,―!$AD$1:$AE$26,2,FALSE)&lt;=VLOOKUP(AF224,―!$AD$15:$AE$27,2,FALSE),"","error"))</f>
        <v/>
      </c>
      <c r="CA224" s="510"/>
      <c r="CB224" s="510"/>
      <c r="CC224" s="510"/>
      <c r="CD224" s="510"/>
      <c r="CE224" s="510"/>
      <c r="CF224" s="510"/>
      <c r="CG224" s="510" t="str">
        <f t="shared" si="12"/>
        <v/>
      </c>
      <c r="CH224" s="510" t="str">
        <f>分岐管理シート!AW224</f>
        <v/>
      </c>
      <c r="CI224" s="510" t="str">
        <f t="shared" si="13"/>
        <v/>
      </c>
      <c r="CJ224" s="52" t="str">
        <f t="shared" si="14"/>
        <v/>
      </c>
      <c r="CK224" s="11">
        <f t="shared" si="15"/>
        <v>0</v>
      </c>
    </row>
    <row r="225" spans="1:89" ht="23.4" x14ac:dyDescent="0.2">
      <c r="A225" s="16"/>
      <c r="B225" s="458"/>
      <c r="C225" s="457">
        <v>153</v>
      </c>
      <c r="D225" s="459"/>
      <c r="E225" s="460"/>
      <c r="F225" s="460"/>
      <c r="G225" s="449"/>
      <c r="H225" s="449"/>
      <c r="I225" s="452"/>
      <c r="J225" s="450"/>
      <c r="K225" s="449"/>
      <c r="L225" s="452"/>
      <c r="M225" s="452"/>
      <c r="N225" s="301">
        <v>0</v>
      </c>
      <c r="O225" s="302">
        <v>0</v>
      </c>
      <c r="P225" s="453"/>
      <c r="Q225" s="307"/>
      <c r="R225" s="307"/>
      <c r="S225" s="307"/>
      <c r="T225" s="307"/>
      <c r="U225" s="307"/>
      <c r="V225" s="454"/>
      <c r="W225" s="308"/>
      <c r="X225" s="308"/>
      <c r="Y225" s="308"/>
      <c r="Z225" s="469"/>
      <c r="AA225" s="452"/>
      <c r="AB225" s="449"/>
      <c r="AC225" s="449"/>
      <c r="AD225" s="449"/>
      <c r="AE225" s="544"/>
      <c r="AF225" s="583"/>
      <c r="AG225" s="554"/>
      <c r="AH225" s="455"/>
      <c r="AI225" s="563"/>
      <c r="AJ225" s="593"/>
      <c r="AK225" s="571"/>
      <c r="AL225" s="456"/>
      <c r="AM225" s="379"/>
      <c r="AN225" s="425"/>
      <c r="AO225" s="498"/>
      <c r="AP225" s="23"/>
      <c r="AQ225" s="27"/>
      <c r="AR225" s="31"/>
      <c r="AS225" s="31"/>
      <c r="AT225" s="35"/>
      <c r="AU225" s="37"/>
      <c r="AV225" s="14"/>
      <c r="AW225" s="14"/>
      <c r="AX225" s="14"/>
      <c r="AY225" s="13"/>
      <c r="AZ225" s="41"/>
      <c r="BA225" s="42"/>
      <c r="BB225" s="37"/>
      <c r="BC225" s="37"/>
      <c r="BD225" s="37"/>
      <c r="BE225" s="42"/>
      <c r="BF225" s="42"/>
      <c r="BG225" s="42"/>
      <c r="BH225" s="42"/>
      <c r="BI225" s="37"/>
      <c r="BJ225" s="37"/>
      <c r="BK225" s="45"/>
      <c r="BL225" s="45"/>
      <c r="BM225" s="45"/>
      <c r="BN225" s="45"/>
      <c r="BO225" s="42"/>
      <c r="BP225" s="42"/>
      <c r="BQ225" s="42"/>
      <c r="BR225" s="45"/>
      <c r="BS225" s="37"/>
      <c r="BT225" s="45"/>
      <c r="BU225" s="47"/>
      <c r="BV225" s="51"/>
      <c r="BW225" s="520"/>
      <c r="BX225" s="529" t="str">
        <f t="shared" si="11"/>
        <v/>
      </c>
      <c r="BY225" s="510" t="str">
        <f>IF(F225="","",IF(OR(分岐管理シート!AF225&lt;13,分岐管理シート!AF225&gt;26),"error",""))</f>
        <v/>
      </c>
      <c r="BZ225" s="510" t="str">
        <f>IF(F225="","",IF(VLOOKUP(AE225,―!$AD$1:$AE$26,2,FALSE)&lt;=VLOOKUP(AF225,―!$AD$15:$AE$27,2,FALSE),"","error"))</f>
        <v/>
      </c>
      <c r="CA225" s="510"/>
      <c r="CB225" s="510"/>
      <c r="CC225" s="510"/>
      <c r="CD225" s="510"/>
      <c r="CE225" s="510"/>
      <c r="CF225" s="510"/>
      <c r="CG225" s="510" t="str">
        <f t="shared" si="12"/>
        <v/>
      </c>
      <c r="CH225" s="510" t="str">
        <f>分岐管理シート!AW225</f>
        <v/>
      </c>
      <c r="CI225" s="510" t="str">
        <f t="shared" si="13"/>
        <v/>
      </c>
      <c r="CJ225" s="52" t="str">
        <f t="shared" si="14"/>
        <v/>
      </c>
      <c r="CK225" s="11">
        <f t="shared" si="15"/>
        <v>0</v>
      </c>
    </row>
    <row r="226" spans="1:89" ht="23.4" x14ac:dyDescent="0.2">
      <c r="A226" s="16"/>
      <c r="B226" s="458"/>
      <c r="C226" s="446">
        <v>154</v>
      </c>
      <c r="D226" s="459"/>
      <c r="E226" s="460"/>
      <c r="F226" s="460"/>
      <c r="G226" s="449"/>
      <c r="H226" s="449"/>
      <c r="I226" s="452"/>
      <c r="J226" s="450"/>
      <c r="K226" s="449"/>
      <c r="L226" s="452"/>
      <c r="M226" s="452"/>
      <c r="N226" s="301">
        <v>0</v>
      </c>
      <c r="O226" s="302">
        <v>0</v>
      </c>
      <c r="P226" s="453"/>
      <c r="Q226" s="307"/>
      <c r="R226" s="307"/>
      <c r="S226" s="307"/>
      <c r="T226" s="307"/>
      <c r="U226" s="307"/>
      <c r="V226" s="454"/>
      <c r="W226" s="308"/>
      <c r="X226" s="308"/>
      <c r="Y226" s="308"/>
      <c r="Z226" s="469"/>
      <c r="AA226" s="452"/>
      <c r="AB226" s="449"/>
      <c r="AC226" s="449"/>
      <c r="AD226" s="449"/>
      <c r="AE226" s="544"/>
      <c r="AF226" s="583"/>
      <c r="AG226" s="554"/>
      <c r="AH226" s="455"/>
      <c r="AI226" s="563"/>
      <c r="AJ226" s="593"/>
      <c r="AK226" s="571"/>
      <c r="AL226" s="456"/>
      <c r="AM226" s="379"/>
      <c r="AN226" s="425"/>
      <c r="AO226" s="498"/>
      <c r="AP226" s="23"/>
      <c r="AQ226" s="27"/>
      <c r="AR226" s="31"/>
      <c r="AS226" s="31"/>
      <c r="AT226" s="35"/>
      <c r="AU226" s="37"/>
      <c r="AV226" s="14"/>
      <c r="AW226" s="14"/>
      <c r="AX226" s="14"/>
      <c r="AY226" s="13"/>
      <c r="AZ226" s="41"/>
      <c r="BA226" s="42"/>
      <c r="BB226" s="37"/>
      <c r="BC226" s="37"/>
      <c r="BD226" s="37"/>
      <c r="BE226" s="42"/>
      <c r="BF226" s="42"/>
      <c r="BG226" s="42"/>
      <c r="BH226" s="42"/>
      <c r="BI226" s="37"/>
      <c r="BJ226" s="37"/>
      <c r="BK226" s="45"/>
      <c r="BL226" s="45"/>
      <c r="BM226" s="45"/>
      <c r="BN226" s="45"/>
      <c r="BO226" s="42"/>
      <c r="BP226" s="42"/>
      <c r="BQ226" s="42"/>
      <c r="BR226" s="45"/>
      <c r="BS226" s="37"/>
      <c r="BT226" s="45"/>
      <c r="BU226" s="47"/>
      <c r="BV226" s="51"/>
      <c r="BW226" s="520"/>
      <c r="BX226" s="529" t="str">
        <f t="shared" si="11"/>
        <v/>
      </c>
      <c r="BY226" s="510" t="str">
        <f>IF(F226="","",IF(OR(分岐管理シート!AF226&lt;13,分岐管理シート!AF226&gt;26),"error",""))</f>
        <v/>
      </c>
      <c r="BZ226" s="510" t="str">
        <f>IF(F226="","",IF(VLOOKUP(AE226,―!$AD$1:$AE$26,2,FALSE)&lt;=VLOOKUP(AF226,―!$AD$15:$AE$27,2,FALSE),"","error"))</f>
        <v/>
      </c>
      <c r="CA226" s="510"/>
      <c r="CB226" s="510"/>
      <c r="CC226" s="510"/>
      <c r="CD226" s="510"/>
      <c r="CE226" s="510"/>
      <c r="CF226" s="510"/>
      <c r="CG226" s="510" t="str">
        <f t="shared" si="12"/>
        <v/>
      </c>
      <c r="CH226" s="510" t="str">
        <f>分岐管理シート!AW226</f>
        <v/>
      </c>
      <c r="CI226" s="510" t="str">
        <f t="shared" si="13"/>
        <v/>
      </c>
      <c r="CJ226" s="52" t="str">
        <f t="shared" si="14"/>
        <v/>
      </c>
      <c r="CK226" s="11">
        <f t="shared" si="15"/>
        <v>0</v>
      </c>
    </row>
    <row r="227" spans="1:89" ht="23.4" x14ac:dyDescent="0.2">
      <c r="A227" s="16"/>
      <c r="B227" s="458"/>
      <c r="C227" s="457">
        <v>155</v>
      </c>
      <c r="D227" s="459"/>
      <c r="E227" s="460"/>
      <c r="F227" s="460"/>
      <c r="G227" s="449"/>
      <c r="H227" s="449"/>
      <c r="I227" s="452"/>
      <c r="J227" s="450"/>
      <c r="K227" s="449"/>
      <c r="L227" s="452"/>
      <c r="M227" s="452"/>
      <c r="N227" s="301">
        <v>0</v>
      </c>
      <c r="O227" s="302">
        <v>0</v>
      </c>
      <c r="P227" s="453"/>
      <c r="Q227" s="307"/>
      <c r="R227" s="307"/>
      <c r="S227" s="307"/>
      <c r="T227" s="307"/>
      <c r="U227" s="307"/>
      <c r="V227" s="454"/>
      <c r="W227" s="308"/>
      <c r="X227" s="308"/>
      <c r="Y227" s="308"/>
      <c r="Z227" s="469"/>
      <c r="AA227" s="452"/>
      <c r="AB227" s="449"/>
      <c r="AC227" s="449"/>
      <c r="AD227" s="449"/>
      <c r="AE227" s="544"/>
      <c r="AF227" s="583"/>
      <c r="AG227" s="554"/>
      <c r="AH227" s="455"/>
      <c r="AI227" s="563"/>
      <c r="AJ227" s="593"/>
      <c r="AK227" s="571"/>
      <c r="AL227" s="456"/>
      <c r="AM227" s="379"/>
      <c r="AN227" s="425"/>
      <c r="AO227" s="498"/>
      <c r="AP227" s="23"/>
      <c r="AQ227" s="27"/>
      <c r="AR227" s="31"/>
      <c r="AS227" s="31"/>
      <c r="AT227" s="35"/>
      <c r="AU227" s="37"/>
      <c r="AV227" s="14"/>
      <c r="AW227" s="14"/>
      <c r="AX227" s="14"/>
      <c r="AY227" s="13"/>
      <c r="AZ227" s="41"/>
      <c r="BA227" s="42"/>
      <c r="BB227" s="37"/>
      <c r="BC227" s="37"/>
      <c r="BD227" s="37"/>
      <c r="BE227" s="42"/>
      <c r="BF227" s="42"/>
      <c r="BG227" s="42"/>
      <c r="BH227" s="42"/>
      <c r="BI227" s="37"/>
      <c r="BJ227" s="37"/>
      <c r="BK227" s="45"/>
      <c r="BL227" s="45"/>
      <c r="BM227" s="45"/>
      <c r="BN227" s="45"/>
      <c r="BO227" s="42"/>
      <c r="BP227" s="42"/>
      <c r="BQ227" s="42"/>
      <c r="BR227" s="45"/>
      <c r="BS227" s="37"/>
      <c r="BT227" s="45"/>
      <c r="BU227" s="47"/>
      <c r="BV227" s="51"/>
      <c r="BW227" s="520"/>
      <c r="BX227" s="529" t="str">
        <f t="shared" si="11"/>
        <v/>
      </c>
      <c r="BY227" s="510" t="str">
        <f>IF(F227="","",IF(OR(分岐管理シート!AF227&lt;13,分岐管理シート!AF227&gt;26),"error",""))</f>
        <v/>
      </c>
      <c r="BZ227" s="510" t="str">
        <f>IF(F227="","",IF(VLOOKUP(AE227,―!$AD$1:$AE$26,2,FALSE)&lt;=VLOOKUP(AF227,―!$AD$15:$AE$27,2,FALSE),"","error"))</f>
        <v/>
      </c>
      <c r="CA227" s="510"/>
      <c r="CB227" s="510"/>
      <c r="CC227" s="510"/>
      <c r="CD227" s="510"/>
      <c r="CE227" s="510"/>
      <c r="CF227" s="510"/>
      <c r="CG227" s="510" t="str">
        <f t="shared" si="12"/>
        <v/>
      </c>
      <c r="CH227" s="510" t="str">
        <f>分岐管理シート!AW227</f>
        <v/>
      </c>
      <c r="CI227" s="510" t="str">
        <f t="shared" si="13"/>
        <v/>
      </c>
      <c r="CJ227" s="52" t="str">
        <f t="shared" si="14"/>
        <v/>
      </c>
      <c r="CK227" s="11">
        <f t="shared" si="15"/>
        <v>0</v>
      </c>
    </row>
    <row r="228" spans="1:89" ht="23.4" x14ac:dyDescent="0.2">
      <c r="A228" s="16"/>
      <c r="B228" s="458"/>
      <c r="C228" s="457">
        <v>156</v>
      </c>
      <c r="D228" s="459"/>
      <c r="E228" s="460"/>
      <c r="F228" s="460"/>
      <c r="G228" s="449"/>
      <c r="H228" s="449"/>
      <c r="I228" s="452"/>
      <c r="J228" s="450"/>
      <c r="K228" s="449"/>
      <c r="L228" s="452"/>
      <c r="M228" s="452"/>
      <c r="N228" s="301">
        <v>0</v>
      </c>
      <c r="O228" s="302">
        <v>0</v>
      </c>
      <c r="P228" s="453"/>
      <c r="Q228" s="307"/>
      <c r="R228" s="307"/>
      <c r="S228" s="307"/>
      <c r="T228" s="307"/>
      <c r="U228" s="307"/>
      <c r="V228" s="454"/>
      <c r="W228" s="308"/>
      <c r="X228" s="308"/>
      <c r="Y228" s="308"/>
      <c r="Z228" s="469"/>
      <c r="AA228" s="452"/>
      <c r="AB228" s="449"/>
      <c r="AC228" s="449"/>
      <c r="AD228" s="449"/>
      <c r="AE228" s="544"/>
      <c r="AF228" s="583"/>
      <c r="AG228" s="554"/>
      <c r="AH228" s="455"/>
      <c r="AI228" s="563"/>
      <c r="AJ228" s="593"/>
      <c r="AK228" s="571"/>
      <c r="AL228" s="456"/>
      <c r="AM228" s="379"/>
      <c r="AN228" s="425"/>
      <c r="AO228" s="498"/>
      <c r="AP228" s="23"/>
      <c r="AQ228" s="27"/>
      <c r="AR228" s="31"/>
      <c r="AS228" s="31"/>
      <c r="AT228" s="35"/>
      <c r="AU228" s="37"/>
      <c r="AV228" s="14"/>
      <c r="AW228" s="14"/>
      <c r="AX228" s="14"/>
      <c r="AY228" s="13"/>
      <c r="AZ228" s="41"/>
      <c r="BA228" s="42"/>
      <c r="BB228" s="37"/>
      <c r="BC228" s="37"/>
      <c r="BD228" s="37"/>
      <c r="BE228" s="42"/>
      <c r="BF228" s="42"/>
      <c r="BG228" s="42"/>
      <c r="BH228" s="42"/>
      <c r="BI228" s="37"/>
      <c r="BJ228" s="37"/>
      <c r="BK228" s="45"/>
      <c r="BL228" s="45"/>
      <c r="BM228" s="45"/>
      <c r="BN228" s="45"/>
      <c r="BO228" s="42"/>
      <c r="BP228" s="42"/>
      <c r="BQ228" s="42"/>
      <c r="BR228" s="45"/>
      <c r="BS228" s="37"/>
      <c r="BT228" s="45"/>
      <c r="BU228" s="47"/>
      <c r="BV228" s="51"/>
      <c r="BW228" s="520"/>
      <c r="BX228" s="529" t="str">
        <f t="shared" si="11"/>
        <v/>
      </c>
      <c r="BY228" s="510" t="str">
        <f>IF(F228="","",IF(OR(分岐管理シート!AF228&lt;13,分岐管理シート!AF228&gt;26),"error",""))</f>
        <v/>
      </c>
      <c r="BZ228" s="510" t="str">
        <f>IF(F228="","",IF(VLOOKUP(AE228,―!$AD$1:$AE$26,2,FALSE)&lt;=VLOOKUP(AF228,―!$AD$15:$AE$27,2,FALSE),"","error"))</f>
        <v/>
      </c>
      <c r="CA228" s="510"/>
      <c r="CB228" s="510"/>
      <c r="CC228" s="510"/>
      <c r="CD228" s="510"/>
      <c r="CE228" s="510"/>
      <c r="CF228" s="510"/>
      <c r="CG228" s="510" t="str">
        <f t="shared" si="12"/>
        <v/>
      </c>
      <c r="CH228" s="510" t="str">
        <f>分岐管理シート!AW228</f>
        <v/>
      </c>
      <c r="CI228" s="510" t="str">
        <f t="shared" si="13"/>
        <v/>
      </c>
      <c r="CJ228" s="52" t="str">
        <f t="shared" si="14"/>
        <v/>
      </c>
      <c r="CK228" s="11">
        <f t="shared" si="15"/>
        <v>0</v>
      </c>
    </row>
    <row r="229" spans="1:89" ht="23.4" x14ac:dyDescent="0.2">
      <c r="A229" s="16"/>
      <c r="B229" s="458"/>
      <c r="C229" s="446">
        <v>157</v>
      </c>
      <c r="D229" s="459"/>
      <c r="E229" s="460"/>
      <c r="F229" s="460"/>
      <c r="G229" s="449"/>
      <c r="H229" s="449"/>
      <c r="I229" s="452"/>
      <c r="J229" s="450"/>
      <c r="K229" s="449"/>
      <c r="L229" s="452"/>
      <c r="M229" s="452"/>
      <c r="N229" s="301">
        <v>0</v>
      </c>
      <c r="O229" s="302">
        <v>0</v>
      </c>
      <c r="P229" s="453"/>
      <c r="Q229" s="307"/>
      <c r="R229" s="307"/>
      <c r="S229" s="307"/>
      <c r="T229" s="307"/>
      <c r="U229" s="307"/>
      <c r="V229" s="454"/>
      <c r="W229" s="308"/>
      <c r="X229" s="308"/>
      <c r="Y229" s="308"/>
      <c r="Z229" s="469"/>
      <c r="AA229" s="452"/>
      <c r="AB229" s="449"/>
      <c r="AC229" s="449"/>
      <c r="AD229" s="449"/>
      <c r="AE229" s="544"/>
      <c r="AF229" s="583"/>
      <c r="AG229" s="554"/>
      <c r="AH229" s="455"/>
      <c r="AI229" s="563"/>
      <c r="AJ229" s="593"/>
      <c r="AK229" s="571"/>
      <c r="AL229" s="456"/>
      <c r="AM229" s="379"/>
      <c r="AN229" s="425"/>
      <c r="AO229" s="498"/>
      <c r="AP229" s="23"/>
      <c r="AQ229" s="27"/>
      <c r="AR229" s="31"/>
      <c r="AS229" s="31"/>
      <c r="AT229" s="35"/>
      <c r="AU229" s="37"/>
      <c r="AV229" s="14"/>
      <c r="AW229" s="14"/>
      <c r="AX229" s="14"/>
      <c r="AY229" s="13"/>
      <c r="AZ229" s="41"/>
      <c r="BA229" s="42"/>
      <c r="BB229" s="37"/>
      <c r="BC229" s="37"/>
      <c r="BD229" s="37"/>
      <c r="BE229" s="42"/>
      <c r="BF229" s="42"/>
      <c r="BG229" s="42"/>
      <c r="BH229" s="42"/>
      <c r="BI229" s="37"/>
      <c r="BJ229" s="37"/>
      <c r="BK229" s="45"/>
      <c r="BL229" s="45"/>
      <c r="BM229" s="45"/>
      <c r="BN229" s="45"/>
      <c r="BO229" s="42"/>
      <c r="BP229" s="42"/>
      <c r="BQ229" s="42"/>
      <c r="BR229" s="45"/>
      <c r="BS229" s="37"/>
      <c r="BT229" s="45"/>
      <c r="BU229" s="47"/>
      <c r="BV229" s="51"/>
      <c r="BW229" s="520"/>
      <c r="BX229" s="529" t="str">
        <f t="shared" si="11"/>
        <v/>
      </c>
      <c r="BY229" s="510" t="str">
        <f>IF(F229="","",IF(OR(分岐管理シート!AF229&lt;13,分岐管理シート!AF229&gt;26),"error",""))</f>
        <v/>
      </c>
      <c r="BZ229" s="510" t="str">
        <f>IF(F229="","",IF(VLOOKUP(AE229,―!$AD$1:$AE$26,2,FALSE)&lt;=VLOOKUP(AF229,―!$AD$15:$AE$27,2,FALSE),"","error"))</f>
        <v/>
      </c>
      <c r="CA229" s="510"/>
      <c r="CB229" s="510"/>
      <c r="CC229" s="510"/>
      <c r="CD229" s="510"/>
      <c r="CE229" s="510"/>
      <c r="CF229" s="510"/>
      <c r="CG229" s="510" t="str">
        <f t="shared" si="12"/>
        <v/>
      </c>
      <c r="CH229" s="510" t="str">
        <f>分岐管理シート!AW229</f>
        <v/>
      </c>
      <c r="CI229" s="510" t="str">
        <f t="shared" si="13"/>
        <v/>
      </c>
      <c r="CJ229" s="52" t="str">
        <f t="shared" si="14"/>
        <v/>
      </c>
      <c r="CK229" s="11">
        <f t="shared" si="15"/>
        <v>0</v>
      </c>
    </row>
    <row r="230" spans="1:89" ht="23.4" x14ac:dyDescent="0.2">
      <c r="A230" s="16"/>
      <c r="B230" s="458"/>
      <c r="C230" s="457">
        <v>158</v>
      </c>
      <c r="D230" s="459"/>
      <c r="E230" s="460"/>
      <c r="F230" s="460"/>
      <c r="G230" s="449"/>
      <c r="H230" s="449"/>
      <c r="I230" s="452"/>
      <c r="J230" s="450"/>
      <c r="K230" s="449"/>
      <c r="L230" s="452"/>
      <c r="M230" s="452"/>
      <c r="N230" s="301">
        <v>0</v>
      </c>
      <c r="O230" s="302">
        <v>0</v>
      </c>
      <c r="P230" s="453"/>
      <c r="Q230" s="307"/>
      <c r="R230" s="307"/>
      <c r="S230" s="307"/>
      <c r="T230" s="307"/>
      <c r="U230" s="307"/>
      <c r="V230" s="454"/>
      <c r="W230" s="308"/>
      <c r="X230" s="308"/>
      <c r="Y230" s="308"/>
      <c r="Z230" s="469"/>
      <c r="AA230" s="452"/>
      <c r="AB230" s="449"/>
      <c r="AC230" s="449"/>
      <c r="AD230" s="449"/>
      <c r="AE230" s="544"/>
      <c r="AF230" s="583"/>
      <c r="AG230" s="554"/>
      <c r="AH230" s="455"/>
      <c r="AI230" s="563"/>
      <c r="AJ230" s="593"/>
      <c r="AK230" s="571"/>
      <c r="AL230" s="456"/>
      <c r="AM230" s="379"/>
      <c r="AN230" s="425"/>
      <c r="AO230" s="498"/>
      <c r="AP230" s="23"/>
      <c r="AQ230" s="27"/>
      <c r="AR230" s="31"/>
      <c r="AS230" s="31"/>
      <c r="AT230" s="35"/>
      <c r="AU230" s="37"/>
      <c r="AV230" s="14"/>
      <c r="AW230" s="14"/>
      <c r="AX230" s="14"/>
      <c r="AY230" s="13"/>
      <c r="AZ230" s="41"/>
      <c r="BA230" s="42"/>
      <c r="BB230" s="37"/>
      <c r="BC230" s="37"/>
      <c r="BD230" s="37"/>
      <c r="BE230" s="42"/>
      <c r="BF230" s="42"/>
      <c r="BG230" s="42"/>
      <c r="BH230" s="42"/>
      <c r="BI230" s="37"/>
      <c r="BJ230" s="37"/>
      <c r="BK230" s="45"/>
      <c r="BL230" s="45"/>
      <c r="BM230" s="45"/>
      <c r="BN230" s="45"/>
      <c r="BO230" s="42"/>
      <c r="BP230" s="42"/>
      <c r="BQ230" s="42"/>
      <c r="BR230" s="45"/>
      <c r="BS230" s="37"/>
      <c r="BT230" s="45"/>
      <c r="BU230" s="47"/>
      <c r="BV230" s="51"/>
      <c r="BW230" s="520"/>
      <c r="BX230" s="529" t="str">
        <f t="shared" si="11"/>
        <v/>
      </c>
      <c r="BY230" s="510" t="str">
        <f>IF(F230="","",IF(OR(分岐管理シート!AF230&lt;13,分岐管理シート!AF230&gt;26),"error",""))</f>
        <v/>
      </c>
      <c r="BZ230" s="510" t="str">
        <f>IF(F230="","",IF(VLOOKUP(AE230,―!$AD$1:$AE$26,2,FALSE)&lt;=VLOOKUP(AF230,―!$AD$15:$AE$27,2,FALSE),"","error"))</f>
        <v/>
      </c>
      <c r="CA230" s="510"/>
      <c r="CB230" s="510"/>
      <c r="CC230" s="510"/>
      <c r="CD230" s="510"/>
      <c r="CE230" s="510"/>
      <c r="CF230" s="510"/>
      <c r="CG230" s="510" t="str">
        <f t="shared" si="12"/>
        <v/>
      </c>
      <c r="CH230" s="510" t="str">
        <f>分岐管理シート!AW230</f>
        <v/>
      </c>
      <c r="CI230" s="510" t="str">
        <f t="shared" si="13"/>
        <v/>
      </c>
      <c r="CJ230" s="52" t="str">
        <f t="shared" si="14"/>
        <v/>
      </c>
      <c r="CK230" s="11">
        <f t="shared" si="15"/>
        <v>0</v>
      </c>
    </row>
    <row r="231" spans="1:89" ht="23.4" x14ac:dyDescent="0.2">
      <c r="A231" s="16"/>
      <c r="B231" s="458"/>
      <c r="C231" s="457">
        <v>159</v>
      </c>
      <c r="D231" s="459"/>
      <c r="E231" s="460"/>
      <c r="F231" s="460"/>
      <c r="G231" s="449"/>
      <c r="H231" s="449"/>
      <c r="I231" s="452"/>
      <c r="J231" s="450"/>
      <c r="K231" s="449"/>
      <c r="L231" s="452"/>
      <c r="M231" s="452"/>
      <c r="N231" s="301">
        <v>0</v>
      </c>
      <c r="O231" s="302">
        <v>0</v>
      </c>
      <c r="P231" s="453"/>
      <c r="Q231" s="307"/>
      <c r="R231" s="307"/>
      <c r="S231" s="307"/>
      <c r="T231" s="307"/>
      <c r="U231" s="307"/>
      <c r="V231" s="454"/>
      <c r="W231" s="308"/>
      <c r="X231" s="308"/>
      <c r="Y231" s="308"/>
      <c r="Z231" s="469"/>
      <c r="AA231" s="452"/>
      <c r="AB231" s="449"/>
      <c r="AC231" s="449"/>
      <c r="AD231" s="449"/>
      <c r="AE231" s="544"/>
      <c r="AF231" s="583"/>
      <c r="AG231" s="554"/>
      <c r="AH231" s="455"/>
      <c r="AI231" s="563"/>
      <c r="AJ231" s="593"/>
      <c r="AK231" s="571"/>
      <c r="AL231" s="456"/>
      <c r="AM231" s="379"/>
      <c r="AN231" s="425"/>
      <c r="AO231" s="498"/>
      <c r="AP231" s="23"/>
      <c r="AQ231" s="27"/>
      <c r="AR231" s="31"/>
      <c r="AS231" s="31"/>
      <c r="AT231" s="35"/>
      <c r="AU231" s="37"/>
      <c r="AV231" s="14"/>
      <c r="AW231" s="14"/>
      <c r="AX231" s="14"/>
      <c r="AY231" s="13"/>
      <c r="AZ231" s="41"/>
      <c r="BA231" s="42"/>
      <c r="BB231" s="37"/>
      <c r="BC231" s="37"/>
      <c r="BD231" s="37"/>
      <c r="BE231" s="42"/>
      <c r="BF231" s="42"/>
      <c r="BG231" s="42"/>
      <c r="BH231" s="42"/>
      <c r="BI231" s="37"/>
      <c r="BJ231" s="37"/>
      <c r="BK231" s="45"/>
      <c r="BL231" s="45"/>
      <c r="BM231" s="45"/>
      <c r="BN231" s="45"/>
      <c r="BO231" s="42"/>
      <c r="BP231" s="42"/>
      <c r="BQ231" s="42"/>
      <c r="BR231" s="45"/>
      <c r="BS231" s="37"/>
      <c r="BT231" s="45"/>
      <c r="BU231" s="47"/>
      <c r="BV231" s="51"/>
      <c r="BW231" s="520"/>
      <c r="BX231" s="529" t="str">
        <f t="shared" si="11"/>
        <v/>
      </c>
      <c r="BY231" s="510" t="str">
        <f>IF(F231="","",IF(OR(分岐管理シート!AF231&lt;13,分岐管理シート!AF231&gt;26),"error",""))</f>
        <v/>
      </c>
      <c r="BZ231" s="510" t="str">
        <f>IF(F231="","",IF(VLOOKUP(AE231,―!$AD$1:$AE$26,2,FALSE)&lt;=VLOOKUP(AF231,―!$AD$15:$AE$27,2,FALSE),"","error"))</f>
        <v/>
      </c>
      <c r="CA231" s="510"/>
      <c r="CB231" s="510"/>
      <c r="CC231" s="510"/>
      <c r="CD231" s="510"/>
      <c r="CE231" s="510"/>
      <c r="CF231" s="510"/>
      <c r="CG231" s="510" t="str">
        <f t="shared" si="12"/>
        <v/>
      </c>
      <c r="CH231" s="510" t="str">
        <f>分岐管理シート!AW231</f>
        <v/>
      </c>
      <c r="CI231" s="510" t="str">
        <f t="shared" si="13"/>
        <v/>
      </c>
      <c r="CJ231" s="52" t="str">
        <f t="shared" si="14"/>
        <v/>
      </c>
      <c r="CK231" s="11">
        <f t="shared" si="15"/>
        <v>0</v>
      </c>
    </row>
    <row r="232" spans="1:89" ht="23.4" x14ac:dyDescent="0.2">
      <c r="A232" s="16"/>
      <c r="B232" s="458"/>
      <c r="C232" s="446">
        <v>160</v>
      </c>
      <c r="D232" s="459"/>
      <c r="E232" s="460"/>
      <c r="F232" s="460"/>
      <c r="G232" s="449"/>
      <c r="H232" s="449"/>
      <c r="I232" s="452"/>
      <c r="J232" s="450"/>
      <c r="K232" s="449"/>
      <c r="L232" s="452"/>
      <c r="M232" s="452"/>
      <c r="N232" s="301">
        <v>0</v>
      </c>
      <c r="O232" s="302">
        <v>0</v>
      </c>
      <c r="P232" s="453"/>
      <c r="Q232" s="307"/>
      <c r="R232" s="307"/>
      <c r="S232" s="307"/>
      <c r="T232" s="307"/>
      <c r="U232" s="307"/>
      <c r="V232" s="454"/>
      <c r="W232" s="308"/>
      <c r="X232" s="308"/>
      <c r="Y232" s="308"/>
      <c r="Z232" s="469"/>
      <c r="AA232" s="452"/>
      <c r="AB232" s="449"/>
      <c r="AC232" s="449"/>
      <c r="AD232" s="449"/>
      <c r="AE232" s="544"/>
      <c r="AF232" s="583"/>
      <c r="AG232" s="554"/>
      <c r="AH232" s="455"/>
      <c r="AI232" s="563"/>
      <c r="AJ232" s="593"/>
      <c r="AK232" s="571"/>
      <c r="AL232" s="456"/>
      <c r="AM232" s="379"/>
      <c r="AN232" s="425"/>
      <c r="AO232" s="498"/>
      <c r="AP232" s="23"/>
      <c r="AQ232" s="27"/>
      <c r="AR232" s="31"/>
      <c r="AS232" s="31"/>
      <c r="AT232" s="35"/>
      <c r="AU232" s="37"/>
      <c r="AV232" s="14"/>
      <c r="AW232" s="14"/>
      <c r="AX232" s="14"/>
      <c r="AY232" s="13"/>
      <c r="AZ232" s="41"/>
      <c r="BA232" s="42"/>
      <c r="BB232" s="37"/>
      <c r="BC232" s="37"/>
      <c r="BD232" s="37"/>
      <c r="BE232" s="42"/>
      <c r="BF232" s="42"/>
      <c r="BG232" s="42"/>
      <c r="BH232" s="42"/>
      <c r="BI232" s="37"/>
      <c r="BJ232" s="37"/>
      <c r="BK232" s="45"/>
      <c r="BL232" s="45"/>
      <c r="BM232" s="45"/>
      <c r="BN232" s="45"/>
      <c r="BO232" s="42"/>
      <c r="BP232" s="42"/>
      <c r="BQ232" s="42"/>
      <c r="BR232" s="45"/>
      <c r="BS232" s="37"/>
      <c r="BT232" s="45"/>
      <c r="BU232" s="47"/>
      <c r="BV232" s="51"/>
      <c r="BW232" s="520"/>
      <c r="BX232" s="529" t="str">
        <f t="shared" si="11"/>
        <v/>
      </c>
      <c r="BY232" s="510" t="str">
        <f>IF(F232="","",IF(OR(分岐管理シート!AF232&lt;13,分岐管理シート!AF232&gt;26),"error",""))</f>
        <v/>
      </c>
      <c r="BZ232" s="510" t="str">
        <f>IF(F232="","",IF(VLOOKUP(AE232,―!$AD$1:$AE$26,2,FALSE)&lt;=VLOOKUP(AF232,―!$AD$15:$AE$27,2,FALSE),"","error"))</f>
        <v/>
      </c>
      <c r="CA232" s="510"/>
      <c r="CB232" s="510"/>
      <c r="CC232" s="510"/>
      <c r="CD232" s="510"/>
      <c r="CE232" s="510"/>
      <c r="CF232" s="510"/>
      <c r="CG232" s="510" t="str">
        <f t="shared" si="12"/>
        <v/>
      </c>
      <c r="CH232" s="510" t="str">
        <f>分岐管理シート!AW232</f>
        <v/>
      </c>
      <c r="CI232" s="510" t="str">
        <f t="shared" si="13"/>
        <v/>
      </c>
      <c r="CJ232" s="52" t="str">
        <f t="shared" si="14"/>
        <v/>
      </c>
      <c r="CK232" s="11">
        <f t="shared" si="15"/>
        <v>0</v>
      </c>
    </row>
    <row r="233" spans="1:89" ht="23.4" x14ac:dyDescent="0.2">
      <c r="A233" s="16"/>
      <c r="B233" s="458"/>
      <c r="C233" s="457">
        <v>161</v>
      </c>
      <c r="D233" s="459"/>
      <c r="E233" s="460"/>
      <c r="F233" s="460"/>
      <c r="G233" s="449"/>
      <c r="H233" s="449"/>
      <c r="I233" s="452"/>
      <c r="J233" s="450"/>
      <c r="K233" s="449"/>
      <c r="L233" s="452"/>
      <c r="M233" s="452"/>
      <c r="N233" s="301">
        <v>0</v>
      </c>
      <c r="O233" s="302">
        <v>0</v>
      </c>
      <c r="P233" s="453"/>
      <c r="Q233" s="307"/>
      <c r="R233" s="307"/>
      <c r="S233" s="307"/>
      <c r="T233" s="307"/>
      <c r="U233" s="307"/>
      <c r="V233" s="454"/>
      <c r="W233" s="308"/>
      <c r="X233" s="308"/>
      <c r="Y233" s="308"/>
      <c r="Z233" s="469"/>
      <c r="AA233" s="452"/>
      <c r="AB233" s="449"/>
      <c r="AC233" s="449"/>
      <c r="AD233" s="449"/>
      <c r="AE233" s="544"/>
      <c r="AF233" s="583"/>
      <c r="AG233" s="554"/>
      <c r="AH233" s="455"/>
      <c r="AI233" s="563"/>
      <c r="AJ233" s="593"/>
      <c r="AK233" s="571"/>
      <c r="AL233" s="456"/>
      <c r="AM233" s="379"/>
      <c r="AN233" s="425"/>
      <c r="AO233" s="498"/>
      <c r="AP233" s="23"/>
      <c r="AQ233" s="27"/>
      <c r="AR233" s="31"/>
      <c r="AS233" s="31"/>
      <c r="AT233" s="35"/>
      <c r="AU233" s="37"/>
      <c r="AV233" s="14"/>
      <c r="AW233" s="14"/>
      <c r="AX233" s="14"/>
      <c r="AY233" s="13"/>
      <c r="AZ233" s="41"/>
      <c r="BA233" s="42"/>
      <c r="BB233" s="37"/>
      <c r="BC233" s="37"/>
      <c r="BD233" s="37"/>
      <c r="BE233" s="42"/>
      <c r="BF233" s="42"/>
      <c r="BG233" s="42"/>
      <c r="BH233" s="42"/>
      <c r="BI233" s="37"/>
      <c r="BJ233" s="37"/>
      <c r="BK233" s="45"/>
      <c r="BL233" s="45"/>
      <c r="BM233" s="45"/>
      <c r="BN233" s="45"/>
      <c r="BO233" s="42"/>
      <c r="BP233" s="42"/>
      <c r="BQ233" s="42"/>
      <c r="BR233" s="45"/>
      <c r="BS233" s="37"/>
      <c r="BT233" s="45"/>
      <c r="BU233" s="47"/>
      <c r="BV233" s="51"/>
      <c r="BW233" s="520"/>
      <c r="BX233" s="529" t="str">
        <f t="shared" si="11"/>
        <v/>
      </c>
      <c r="BY233" s="510" t="str">
        <f>IF(F233="","",IF(OR(分岐管理シート!AF233&lt;13,分岐管理シート!AF233&gt;26),"error",""))</f>
        <v/>
      </c>
      <c r="BZ233" s="510" t="str">
        <f>IF(F233="","",IF(VLOOKUP(AE233,―!$AD$1:$AE$26,2,FALSE)&lt;=VLOOKUP(AF233,―!$AD$15:$AE$27,2,FALSE),"","error"))</f>
        <v/>
      </c>
      <c r="CA233" s="510"/>
      <c r="CB233" s="510"/>
      <c r="CC233" s="510"/>
      <c r="CD233" s="510"/>
      <c r="CE233" s="510"/>
      <c r="CF233" s="510"/>
      <c r="CG233" s="510" t="str">
        <f t="shared" si="12"/>
        <v/>
      </c>
      <c r="CH233" s="510" t="str">
        <f>分岐管理シート!AW233</f>
        <v/>
      </c>
      <c r="CI233" s="510" t="str">
        <f t="shared" si="13"/>
        <v/>
      </c>
      <c r="CJ233" s="52" t="str">
        <f t="shared" si="14"/>
        <v/>
      </c>
      <c r="CK233" s="11">
        <f t="shared" si="15"/>
        <v>0</v>
      </c>
    </row>
    <row r="234" spans="1:89" ht="23.4" x14ac:dyDescent="0.2">
      <c r="A234" s="16"/>
      <c r="B234" s="458"/>
      <c r="C234" s="457">
        <v>162</v>
      </c>
      <c r="D234" s="459"/>
      <c r="E234" s="460"/>
      <c r="F234" s="460"/>
      <c r="G234" s="449"/>
      <c r="H234" s="449"/>
      <c r="I234" s="452"/>
      <c r="J234" s="450"/>
      <c r="K234" s="449"/>
      <c r="L234" s="452"/>
      <c r="M234" s="452"/>
      <c r="N234" s="301">
        <v>0</v>
      </c>
      <c r="O234" s="302">
        <v>0</v>
      </c>
      <c r="P234" s="453"/>
      <c r="Q234" s="307"/>
      <c r="R234" s="307"/>
      <c r="S234" s="307"/>
      <c r="T234" s="307"/>
      <c r="U234" s="307"/>
      <c r="V234" s="454"/>
      <c r="W234" s="308"/>
      <c r="X234" s="308"/>
      <c r="Y234" s="308"/>
      <c r="Z234" s="469"/>
      <c r="AA234" s="452"/>
      <c r="AB234" s="449"/>
      <c r="AC234" s="449"/>
      <c r="AD234" s="449"/>
      <c r="AE234" s="544"/>
      <c r="AF234" s="583"/>
      <c r="AG234" s="554"/>
      <c r="AH234" s="455"/>
      <c r="AI234" s="563"/>
      <c r="AJ234" s="593"/>
      <c r="AK234" s="571"/>
      <c r="AL234" s="456"/>
      <c r="AM234" s="379"/>
      <c r="AN234" s="425"/>
      <c r="AO234" s="498"/>
      <c r="AP234" s="23"/>
      <c r="AQ234" s="27"/>
      <c r="AR234" s="31"/>
      <c r="AS234" s="31"/>
      <c r="AT234" s="35"/>
      <c r="AU234" s="37"/>
      <c r="AV234" s="14"/>
      <c r="AW234" s="14"/>
      <c r="AX234" s="14"/>
      <c r="AY234" s="13"/>
      <c r="AZ234" s="41"/>
      <c r="BA234" s="42"/>
      <c r="BB234" s="37"/>
      <c r="BC234" s="37"/>
      <c r="BD234" s="37"/>
      <c r="BE234" s="42"/>
      <c r="BF234" s="42"/>
      <c r="BG234" s="42"/>
      <c r="BH234" s="42"/>
      <c r="BI234" s="37"/>
      <c r="BJ234" s="37"/>
      <c r="BK234" s="45"/>
      <c r="BL234" s="45"/>
      <c r="BM234" s="45"/>
      <c r="BN234" s="45"/>
      <c r="BO234" s="42"/>
      <c r="BP234" s="42"/>
      <c r="BQ234" s="42"/>
      <c r="BR234" s="45"/>
      <c r="BS234" s="37"/>
      <c r="BT234" s="45"/>
      <c r="BU234" s="47"/>
      <c r="BV234" s="51"/>
      <c r="BW234" s="520"/>
      <c r="BX234" s="529" t="str">
        <f t="shared" si="11"/>
        <v/>
      </c>
      <c r="BY234" s="510" t="str">
        <f>IF(F234="","",IF(OR(分岐管理シート!AF234&lt;13,分岐管理シート!AF234&gt;26),"error",""))</f>
        <v/>
      </c>
      <c r="BZ234" s="510" t="str">
        <f>IF(F234="","",IF(VLOOKUP(AE234,―!$AD$1:$AE$26,2,FALSE)&lt;=VLOOKUP(AF234,―!$AD$15:$AE$27,2,FALSE),"","error"))</f>
        <v/>
      </c>
      <c r="CA234" s="510"/>
      <c r="CB234" s="510"/>
      <c r="CC234" s="510"/>
      <c r="CD234" s="510"/>
      <c r="CE234" s="510"/>
      <c r="CF234" s="510"/>
      <c r="CG234" s="510" t="str">
        <f t="shared" si="12"/>
        <v/>
      </c>
      <c r="CH234" s="510" t="str">
        <f>分岐管理シート!AW234</f>
        <v/>
      </c>
      <c r="CI234" s="510" t="str">
        <f t="shared" si="13"/>
        <v/>
      </c>
      <c r="CJ234" s="52" t="str">
        <f t="shared" si="14"/>
        <v/>
      </c>
      <c r="CK234" s="11">
        <f t="shared" si="15"/>
        <v>0</v>
      </c>
    </row>
    <row r="235" spans="1:89" ht="23.4" x14ac:dyDescent="0.2">
      <c r="A235" s="16"/>
      <c r="B235" s="458"/>
      <c r="C235" s="446">
        <v>163</v>
      </c>
      <c r="D235" s="459"/>
      <c r="E235" s="460"/>
      <c r="F235" s="460"/>
      <c r="G235" s="449"/>
      <c r="H235" s="449"/>
      <c r="I235" s="452"/>
      <c r="J235" s="450"/>
      <c r="K235" s="449"/>
      <c r="L235" s="452"/>
      <c r="M235" s="452"/>
      <c r="N235" s="301">
        <v>0</v>
      </c>
      <c r="O235" s="302">
        <v>0</v>
      </c>
      <c r="P235" s="453"/>
      <c r="Q235" s="307"/>
      <c r="R235" s="307"/>
      <c r="S235" s="307"/>
      <c r="T235" s="307"/>
      <c r="U235" s="307"/>
      <c r="V235" s="454"/>
      <c r="W235" s="308"/>
      <c r="X235" s="308"/>
      <c r="Y235" s="308"/>
      <c r="Z235" s="469"/>
      <c r="AA235" s="452"/>
      <c r="AB235" s="449"/>
      <c r="AC235" s="449"/>
      <c r="AD235" s="449"/>
      <c r="AE235" s="544"/>
      <c r="AF235" s="583"/>
      <c r="AG235" s="554"/>
      <c r="AH235" s="455"/>
      <c r="AI235" s="563"/>
      <c r="AJ235" s="593"/>
      <c r="AK235" s="571"/>
      <c r="AL235" s="456"/>
      <c r="AM235" s="379"/>
      <c r="AN235" s="425"/>
      <c r="AO235" s="498"/>
      <c r="AP235" s="23"/>
      <c r="AQ235" s="27"/>
      <c r="AR235" s="31"/>
      <c r="AS235" s="31"/>
      <c r="AT235" s="35"/>
      <c r="AU235" s="37"/>
      <c r="AV235" s="14"/>
      <c r="AW235" s="14"/>
      <c r="AX235" s="14"/>
      <c r="AY235" s="13"/>
      <c r="AZ235" s="41"/>
      <c r="BA235" s="42"/>
      <c r="BB235" s="37"/>
      <c r="BC235" s="37"/>
      <c r="BD235" s="37"/>
      <c r="BE235" s="42"/>
      <c r="BF235" s="42"/>
      <c r="BG235" s="42"/>
      <c r="BH235" s="42"/>
      <c r="BI235" s="37"/>
      <c r="BJ235" s="37"/>
      <c r="BK235" s="45"/>
      <c r="BL235" s="45"/>
      <c r="BM235" s="45"/>
      <c r="BN235" s="45"/>
      <c r="BO235" s="42"/>
      <c r="BP235" s="42"/>
      <c r="BQ235" s="42"/>
      <c r="BR235" s="45"/>
      <c r="BS235" s="37"/>
      <c r="BT235" s="45"/>
      <c r="BU235" s="47"/>
      <c r="BV235" s="51"/>
      <c r="BW235" s="520"/>
      <c r="BX235" s="529" t="str">
        <f t="shared" si="11"/>
        <v/>
      </c>
      <c r="BY235" s="510" t="str">
        <f>IF(F235="","",IF(OR(分岐管理シート!AF235&lt;13,分岐管理シート!AF235&gt;26),"error",""))</f>
        <v/>
      </c>
      <c r="BZ235" s="510" t="str">
        <f>IF(F235="","",IF(VLOOKUP(AE235,―!$AD$1:$AE$26,2,FALSE)&lt;=VLOOKUP(AF235,―!$AD$15:$AE$27,2,FALSE),"","error"))</f>
        <v/>
      </c>
      <c r="CA235" s="510"/>
      <c r="CB235" s="510"/>
      <c r="CC235" s="510"/>
      <c r="CD235" s="510"/>
      <c r="CE235" s="510"/>
      <c r="CF235" s="510"/>
      <c r="CG235" s="510" t="str">
        <f t="shared" si="12"/>
        <v/>
      </c>
      <c r="CH235" s="510" t="str">
        <f>分岐管理シート!AW235</f>
        <v/>
      </c>
      <c r="CI235" s="510" t="str">
        <f t="shared" si="13"/>
        <v/>
      </c>
      <c r="CJ235" s="52" t="str">
        <f t="shared" si="14"/>
        <v/>
      </c>
      <c r="CK235" s="11">
        <f t="shared" si="15"/>
        <v>0</v>
      </c>
    </row>
    <row r="236" spans="1:89" ht="23.4" x14ac:dyDescent="0.2">
      <c r="A236" s="16"/>
      <c r="B236" s="458"/>
      <c r="C236" s="457">
        <v>164</v>
      </c>
      <c r="D236" s="459"/>
      <c r="E236" s="460"/>
      <c r="F236" s="460"/>
      <c r="G236" s="449"/>
      <c r="H236" s="449"/>
      <c r="I236" s="452"/>
      <c r="J236" s="450"/>
      <c r="K236" s="449"/>
      <c r="L236" s="452"/>
      <c r="M236" s="452"/>
      <c r="N236" s="301">
        <v>0</v>
      </c>
      <c r="O236" s="302">
        <v>0</v>
      </c>
      <c r="P236" s="453"/>
      <c r="Q236" s="307"/>
      <c r="R236" s="307"/>
      <c r="S236" s="307"/>
      <c r="T236" s="307"/>
      <c r="U236" s="307"/>
      <c r="V236" s="454"/>
      <c r="W236" s="308"/>
      <c r="X236" s="308"/>
      <c r="Y236" s="308"/>
      <c r="Z236" s="469"/>
      <c r="AA236" s="452"/>
      <c r="AB236" s="449"/>
      <c r="AC236" s="449"/>
      <c r="AD236" s="449"/>
      <c r="AE236" s="544"/>
      <c r="AF236" s="583"/>
      <c r="AG236" s="554"/>
      <c r="AH236" s="455"/>
      <c r="AI236" s="563"/>
      <c r="AJ236" s="593"/>
      <c r="AK236" s="571"/>
      <c r="AL236" s="456"/>
      <c r="AM236" s="379"/>
      <c r="AN236" s="425"/>
      <c r="AO236" s="498"/>
      <c r="AP236" s="23"/>
      <c r="AQ236" s="27"/>
      <c r="AR236" s="31"/>
      <c r="AS236" s="31"/>
      <c r="AT236" s="35"/>
      <c r="AU236" s="37"/>
      <c r="AV236" s="14"/>
      <c r="AW236" s="14"/>
      <c r="AX236" s="14"/>
      <c r="AY236" s="13"/>
      <c r="AZ236" s="41"/>
      <c r="BA236" s="42"/>
      <c r="BB236" s="37"/>
      <c r="BC236" s="37"/>
      <c r="BD236" s="37"/>
      <c r="BE236" s="42"/>
      <c r="BF236" s="42"/>
      <c r="BG236" s="42"/>
      <c r="BH236" s="42"/>
      <c r="BI236" s="37"/>
      <c r="BJ236" s="37"/>
      <c r="BK236" s="45"/>
      <c r="BL236" s="45"/>
      <c r="BM236" s="45"/>
      <c r="BN236" s="45"/>
      <c r="BO236" s="42"/>
      <c r="BP236" s="42"/>
      <c r="BQ236" s="42"/>
      <c r="BR236" s="45"/>
      <c r="BS236" s="37"/>
      <c r="BT236" s="45"/>
      <c r="BU236" s="47"/>
      <c r="BV236" s="51"/>
      <c r="BW236" s="520"/>
      <c r="BX236" s="529" t="str">
        <f t="shared" si="11"/>
        <v/>
      </c>
      <c r="BY236" s="510" t="str">
        <f>IF(F236="","",IF(OR(分岐管理シート!AF236&lt;13,分岐管理シート!AF236&gt;26),"error",""))</f>
        <v/>
      </c>
      <c r="BZ236" s="510" t="str">
        <f>IF(F236="","",IF(VLOOKUP(AE236,―!$AD$1:$AE$26,2,FALSE)&lt;=VLOOKUP(AF236,―!$AD$15:$AE$27,2,FALSE),"","error"))</f>
        <v/>
      </c>
      <c r="CA236" s="510"/>
      <c r="CB236" s="510"/>
      <c r="CC236" s="510"/>
      <c r="CD236" s="510"/>
      <c r="CE236" s="510"/>
      <c r="CF236" s="510"/>
      <c r="CG236" s="510" t="str">
        <f t="shared" si="12"/>
        <v/>
      </c>
      <c r="CH236" s="510" t="str">
        <f>分岐管理シート!AW236</f>
        <v/>
      </c>
      <c r="CI236" s="510" t="str">
        <f t="shared" si="13"/>
        <v/>
      </c>
      <c r="CJ236" s="52" t="str">
        <f t="shared" si="14"/>
        <v/>
      </c>
      <c r="CK236" s="11">
        <f t="shared" si="15"/>
        <v>0</v>
      </c>
    </row>
    <row r="237" spans="1:89" ht="23.4" x14ac:dyDescent="0.2">
      <c r="A237" s="16"/>
      <c r="B237" s="458"/>
      <c r="C237" s="457">
        <v>165</v>
      </c>
      <c r="D237" s="459"/>
      <c r="E237" s="460"/>
      <c r="F237" s="460"/>
      <c r="G237" s="449"/>
      <c r="H237" s="449"/>
      <c r="I237" s="452"/>
      <c r="J237" s="450"/>
      <c r="K237" s="449"/>
      <c r="L237" s="452"/>
      <c r="M237" s="452"/>
      <c r="N237" s="301">
        <v>0</v>
      </c>
      <c r="O237" s="302">
        <v>0</v>
      </c>
      <c r="P237" s="453"/>
      <c r="Q237" s="307"/>
      <c r="R237" s="307"/>
      <c r="S237" s="307"/>
      <c r="T237" s="307"/>
      <c r="U237" s="307"/>
      <c r="V237" s="454"/>
      <c r="W237" s="308"/>
      <c r="X237" s="308"/>
      <c r="Y237" s="308"/>
      <c r="Z237" s="469"/>
      <c r="AA237" s="452"/>
      <c r="AB237" s="449"/>
      <c r="AC237" s="449"/>
      <c r="AD237" s="449"/>
      <c r="AE237" s="544"/>
      <c r="AF237" s="583"/>
      <c r="AG237" s="554"/>
      <c r="AH237" s="455"/>
      <c r="AI237" s="563"/>
      <c r="AJ237" s="593"/>
      <c r="AK237" s="571"/>
      <c r="AL237" s="456"/>
      <c r="AM237" s="379"/>
      <c r="AN237" s="425"/>
      <c r="AO237" s="498"/>
      <c r="AP237" s="23"/>
      <c r="AQ237" s="27"/>
      <c r="AR237" s="31"/>
      <c r="AS237" s="31"/>
      <c r="AT237" s="35"/>
      <c r="AU237" s="37"/>
      <c r="AV237" s="14"/>
      <c r="AW237" s="14"/>
      <c r="AX237" s="14"/>
      <c r="AY237" s="13"/>
      <c r="AZ237" s="41"/>
      <c r="BA237" s="42"/>
      <c r="BB237" s="37"/>
      <c r="BC237" s="37"/>
      <c r="BD237" s="37"/>
      <c r="BE237" s="42"/>
      <c r="BF237" s="42"/>
      <c r="BG237" s="42"/>
      <c r="BH237" s="42"/>
      <c r="BI237" s="37"/>
      <c r="BJ237" s="37"/>
      <c r="BK237" s="45"/>
      <c r="BL237" s="45"/>
      <c r="BM237" s="45"/>
      <c r="BN237" s="45"/>
      <c r="BO237" s="42"/>
      <c r="BP237" s="42"/>
      <c r="BQ237" s="42"/>
      <c r="BR237" s="45"/>
      <c r="BS237" s="37"/>
      <c r="BT237" s="45"/>
      <c r="BU237" s="47"/>
      <c r="BV237" s="51"/>
      <c r="BW237" s="520"/>
      <c r="BX237" s="529" t="str">
        <f t="shared" si="11"/>
        <v/>
      </c>
      <c r="BY237" s="510" t="str">
        <f>IF(F237="","",IF(OR(分岐管理シート!AF237&lt;13,分岐管理シート!AF237&gt;26),"error",""))</f>
        <v/>
      </c>
      <c r="BZ237" s="510" t="str">
        <f>IF(F237="","",IF(VLOOKUP(AE237,―!$AD$1:$AE$26,2,FALSE)&lt;=VLOOKUP(AF237,―!$AD$15:$AE$27,2,FALSE),"","error"))</f>
        <v/>
      </c>
      <c r="CA237" s="510"/>
      <c r="CB237" s="510"/>
      <c r="CC237" s="510"/>
      <c r="CD237" s="510"/>
      <c r="CE237" s="510"/>
      <c r="CF237" s="510"/>
      <c r="CG237" s="510" t="str">
        <f t="shared" si="12"/>
        <v/>
      </c>
      <c r="CH237" s="510" t="str">
        <f>分岐管理シート!AW237</f>
        <v/>
      </c>
      <c r="CI237" s="510" t="str">
        <f t="shared" si="13"/>
        <v/>
      </c>
      <c r="CJ237" s="52" t="str">
        <f t="shared" si="14"/>
        <v/>
      </c>
      <c r="CK237" s="11">
        <f t="shared" si="15"/>
        <v>0</v>
      </c>
    </row>
    <row r="238" spans="1:89" ht="23.4" x14ac:dyDescent="0.2">
      <c r="A238" s="16"/>
      <c r="B238" s="458"/>
      <c r="C238" s="446">
        <v>166</v>
      </c>
      <c r="D238" s="459"/>
      <c r="E238" s="460"/>
      <c r="F238" s="460"/>
      <c r="G238" s="449"/>
      <c r="H238" s="449"/>
      <c r="I238" s="452"/>
      <c r="J238" s="450"/>
      <c r="K238" s="449"/>
      <c r="L238" s="452"/>
      <c r="M238" s="452"/>
      <c r="N238" s="301">
        <v>0</v>
      </c>
      <c r="O238" s="302">
        <v>0</v>
      </c>
      <c r="P238" s="453"/>
      <c r="Q238" s="307"/>
      <c r="R238" s="307"/>
      <c r="S238" s="307"/>
      <c r="T238" s="307"/>
      <c r="U238" s="307"/>
      <c r="V238" s="454"/>
      <c r="W238" s="308"/>
      <c r="X238" s="308"/>
      <c r="Y238" s="308"/>
      <c r="Z238" s="469"/>
      <c r="AA238" s="452"/>
      <c r="AB238" s="449"/>
      <c r="AC238" s="449"/>
      <c r="AD238" s="449"/>
      <c r="AE238" s="544"/>
      <c r="AF238" s="583"/>
      <c r="AG238" s="554"/>
      <c r="AH238" s="455"/>
      <c r="AI238" s="563"/>
      <c r="AJ238" s="593"/>
      <c r="AK238" s="571"/>
      <c r="AL238" s="456"/>
      <c r="AM238" s="379"/>
      <c r="AN238" s="425"/>
      <c r="AO238" s="498"/>
      <c r="AP238" s="23"/>
      <c r="AQ238" s="27"/>
      <c r="AR238" s="31"/>
      <c r="AS238" s="31"/>
      <c r="AT238" s="35"/>
      <c r="AU238" s="37"/>
      <c r="AV238" s="14"/>
      <c r="AW238" s="14"/>
      <c r="AX238" s="14"/>
      <c r="AY238" s="13"/>
      <c r="AZ238" s="41"/>
      <c r="BA238" s="42"/>
      <c r="BB238" s="37"/>
      <c r="BC238" s="37"/>
      <c r="BD238" s="37"/>
      <c r="BE238" s="42"/>
      <c r="BF238" s="42"/>
      <c r="BG238" s="42"/>
      <c r="BH238" s="42"/>
      <c r="BI238" s="37"/>
      <c r="BJ238" s="37"/>
      <c r="BK238" s="45"/>
      <c r="BL238" s="45"/>
      <c r="BM238" s="45"/>
      <c r="BN238" s="45"/>
      <c r="BO238" s="42"/>
      <c r="BP238" s="42"/>
      <c r="BQ238" s="42"/>
      <c r="BR238" s="45"/>
      <c r="BS238" s="37"/>
      <c r="BT238" s="45"/>
      <c r="BU238" s="47"/>
      <c r="BV238" s="51"/>
      <c r="BW238" s="520"/>
      <c r="BX238" s="529" t="str">
        <f t="shared" si="11"/>
        <v/>
      </c>
      <c r="BY238" s="510" t="str">
        <f>IF(F238="","",IF(OR(分岐管理シート!AF238&lt;13,分岐管理シート!AF238&gt;26),"error",""))</f>
        <v/>
      </c>
      <c r="BZ238" s="510" t="str">
        <f>IF(F238="","",IF(VLOOKUP(AE238,―!$AD$1:$AE$26,2,FALSE)&lt;=VLOOKUP(AF238,―!$AD$15:$AE$27,2,FALSE),"","error"))</f>
        <v/>
      </c>
      <c r="CA238" s="510"/>
      <c r="CB238" s="510"/>
      <c r="CC238" s="510"/>
      <c r="CD238" s="510"/>
      <c r="CE238" s="510"/>
      <c r="CF238" s="510"/>
      <c r="CG238" s="510" t="str">
        <f t="shared" si="12"/>
        <v/>
      </c>
      <c r="CH238" s="510" t="str">
        <f>分岐管理シート!AW238</f>
        <v/>
      </c>
      <c r="CI238" s="510" t="str">
        <f t="shared" si="13"/>
        <v/>
      </c>
      <c r="CJ238" s="52" t="str">
        <f t="shared" si="14"/>
        <v/>
      </c>
      <c r="CK238" s="11">
        <f t="shared" si="15"/>
        <v>0</v>
      </c>
    </row>
    <row r="239" spans="1:89" ht="23.4" x14ac:dyDescent="0.2">
      <c r="A239" s="16"/>
      <c r="B239" s="458"/>
      <c r="C239" s="457">
        <v>167</v>
      </c>
      <c r="D239" s="459"/>
      <c r="E239" s="460"/>
      <c r="F239" s="460"/>
      <c r="G239" s="449"/>
      <c r="H239" s="449"/>
      <c r="I239" s="452"/>
      <c r="J239" s="450"/>
      <c r="K239" s="449"/>
      <c r="L239" s="452"/>
      <c r="M239" s="452"/>
      <c r="N239" s="301">
        <v>0</v>
      </c>
      <c r="O239" s="302">
        <v>0</v>
      </c>
      <c r="P239" s="453"/>
      <c r="Q239" s="307"/>
      <c r="R239" s="307"/>
      <c r="S239" s="307"/>
      <c r="T239" s="307"/>
      <c r="U239" s="307"/>
      <c r="V239" s="454"/>
      <c r="W239" s="308"/>
      <c r="X239" s="308"/>
      <c r="Y239" s="308"/>
      <c r="Z239" s="469"/>
      <c r="AA239" s="452"/>
      <c r="AB239" s="449"/>
      <c r="AC239" s="449"/>
      <c r="AD239" s="449"/>
      <c r="AE239" s="544"/>
      <c r="AF239" s="583"/>
      <c r="AG239" s="554"/>
      <c r="AH239" s="455"/>
      <c r="AI239" s="563"/>
      <c r="AJ239" s="593"/>
      <c r="AK239" s="571"/>
      <c r="AL239" s="456"/>
      <c r="AM239" s="379"/>
      <c r="AN239" s="425"/>
      <c r="AO239" s="498"/>
      <c r="AP239" s="23"/>
      <c r="AQ239" s="27"/>
      <c r="AR239" s="31"/>
      <c r="AS239" s="31"/>
      <c r="AT239" s="35"/>
      <c r="AU239" s="37"/>
      <c r="AV239" s="14"/>
      <c r="AW239" s="14"/>
      <c r="AX239" s="14"/>
      <c r="AY239" s="13"/>
      <c r="AZ239" s="41"/>
      <c r="BA239" s="42"/>
      <c r="BB239" s="37"/>
      <c r="BC239" s="37"/>
      <c r="BD239" s="37"/>
      <c r="BE239" s="42"/>
      <c r="BF239" s="42"/>
      <c r="BG239" s="42"/>
      <c r="BH239" s="42"/>
      <c r="BI239" s="37"/>
      <c r="BJ239" s="37"/>
      <c r="BK239" s="45"/>
      <c r="BL239" s="45"/>
      <c r="BM239" s="45"/>
      <c r="BN239" s="45"/>
      <c r="BO239" s="42"/>
      <c r="BP239" s="42"/>
      <c r="BQ239" s="42"/>
      <c r="BR239" s="45"/>
      <c r="BS239" s="37"/>
      <c r="BT239" s="45"/>
      <c r="BU239" s="47"/>
      <c r="BV239" s="51"/>
      <c r="BW239" s="520"/>
      <c r="BX239" s="529" t="str">
        <f t="shared" si="11"/>
        <v/>
      </c>
      <c r="BY239" s="510" t="str">
        <f>IF(F239="","",IF(OR(分岐管理シート!AF239&lt;13,分岐管理シート!AF239&gt;26),"error",""))</f>
        <v/>
      </c>
      <c r="BZ239" s="510" t="str">
        <f>IF(F239="","",IF(VLOOKUP(AE239,―!$AD$1:$AE$26,2,FALSE)&lt;=VLOOKUP(AF239,―!$AD$15:$AE$27,2,FALSE),"","error"))</f>
        <v/>
      </c>
      <c r="CA239" s="510"/>
      <c r="CB239" s="510"/>
      <c r="CC239" s="510"/>
      <c r="CD239" s="510"/>
      <c r="CE239" s="510"/>
      <c r="CF239" s="510"/>
      <c r="CG239" s="510" t="str">
        <f t="shared" si="12"/>
        <v/>
      </c>
      <c r="CH239" s="510" t="str">
        <f>分岐管理シート!AW239</f>
        <v/>
      </c>
      <c r="CI239" s="510" t="str">
        <f t="shared" si="13"/>
        <v/>
      </c>
      <c r="CJ239" s="52" t="str">
        <f t="shared" si="14"/>
        <v/>
      </c>
      <c r="CK239" s="11">
        <f t="shared" si="15"/>
        <v>0</v>
      </c>
    </row>
    <row r="240" spans="1:89" ht="23.4" x14ac:dyDescent="0.2">
      <c r="A240" s="16"/>
      <c r="B240" s="458"/>
      <c r="C240" s="457">
        <v>168</v>
      </c>
      <c r="D240" s="459"/>
      <c r="E240" s="460"/>
      <c r="F240" s="460"/>
      <c r="G240" s="449"/>
      <c r="H240" s="449"/>
      <c r="I240" s="452"/>
      <c r="J240" s="450"/>
      <c r="K240" s="449"/>
      <c r="L240" s="452"/>
      <c r="M240" s="452"/>
      <c r="N240" s="301">
        <v>0</v>
      </c>
      <c r="O240" s="302">
        <v>0</v>
      </c>
      <c r="P240" s="453"/>
      <c r="Q240" s="307"/>
      <c r="R240" s="307"/>
      <c r="S240" s="307"/>
      <c r="T240" s="307"/>
      <c r="U240" s="307"/>
      <c r="V240" s="454"/>
      <c r="W240" s="308"/>
      <c r="X240" s="308"/>
      <c r="Y240" s="308"/>
      <c r="Z240" s="469"/>
      <c r="AA240" s="452"/>
      <c r="AB240" s="449"/>
      <c r="AC240" s="449"/>
      <c r="AD240" s="449"/>
      <c r="AE240" s="544"/>
      <c r="AF240" s="583"/>
      <c r="AG240" s="554"/>
      <c r="AH240" s="455"/>
      <c r="AI240" s="563"/>
      <c r="AJ240" s="593"/>
      <c r="AK240" s="571"/>
      <c r="AL240" s="456"/>
      <c r="AM240" s="379"/>
      <c r="AN240" s="425"/>
      <c r="AO240" s="498"/>
      <c r="AP240" s="23"/>
      <c r="AQ240" s="27"/>
      <c r="AR240" s="31"/>
      <c r="AS240" s="31"/>
      <c r="AT240" s="35"/>
      <c r="AU240" s="37"/>
      <c r="AV240" s="14"/>
      <c r="AW240" s="14"/>
      <c r="AX240" s="14"/>
      <c r="AY240" s="13"/>
      <c r="AZ240" s="41"/>
      <c r="BA240" s="42"/>
      <c r="BB240" s="37"/>
      <c r="BC240" s="37"/>
      <c r="BD240" s="37"/>
      <c r="BE240" s="42"/>
      <c r="BF240" s="42"/>
      <c r="BG240" s="42"/>
      <c r="BH240" s="42"/>
      <c r="BI240" s="37"/>
      <c r="BJ240" s="37"/>
      <c r="BK240" s="45"/>
      <c r="BL240" s="45"/>
      <c r="BM240" s="45"/>
      <c r="BN240" s="45"/>
      <c r="BO240" s="42"/>
      <c r="BP240" s="42"/>
      <c r="BQ240" s="42"/>
      <c r="BR240" s="45"/>
      <c r="BS240" s="37"/>
      <c r="BT240" s="45"/>
      <c r="BU240" s="47"/>
      <c r="BV240" s="51"/>
      <c r="BW240" s="520"/>
      <c r="BX240" s="529" t="str">
        <f t="shared" si="11"/>
        <v/>
      </c>
      <c r="BY240" s="510" t="str">
        <f>IF(F240="","",IF(OR(分岐管理シート!AF240&lt;13,分岐管理シート!AF240&gt;26),"error",""))</f>
        <v/>
      </c>
      <c r="BZ240" s="510" t="str">
        <f>IF(F240="","",IF(VLOOKUP(AE240,―!$AD$1:$AE$26,2,FALSE)&lt;=VLOOKUP(AF240,―!$AD$15:$AE$27,2,FALSE),"","error"))</f>
        <v/>
      </c>
      <c r="CA240" s="510"/>
      <c r="CB240" s="510"/>
      <c r="CC240" s="510"/>
      <c r="CD240" s="510"/>
      <c r="CE240" s="510"/>
      <c r="CF240" s="510"/>
      <c r="CG240" s="510" t="str">
        <f t="shared" si="12"/>
        <v/>
      </c>
      <c r="CH240" s="510" t="str">
        <f>分岐管理シート!AW240</f>
        <v/>
      </c>
      <c r="CI240" s="510" t="str">
        <f t="shared" si="13"/>
        <v/>
      </c>
      <c r="CJ240" s="52" t="str">
        <f t="shared" si="14"/>
        <v/>
      </c>
      <c r="CK240" s="11">
        <f t="shared" si="15"/>
        <v>0</v>
      </c>
    </row>
    <row r="241" spans="1:89" ht="23.4" x14ac:dyDescent="0.2">
      <c r="A241" s="16"/>
      <c r="B241" s="458"/>
      <c r="C241" s="446">
        <v>169</v>
      </c>
      <c r="D241" s="459"/>
      <c r="E241" s="460"/>
      <c r="F241" s="460"/>
      <c r="G241" s="449"/>
      <c r="H241" s="449"/>
      <c r="I241" s="452"/>
      <c r="J241" s="450"/>
      <c r="K241" s="449"/>
      <c r="L241" s="452"/>
      <c r="M241" s="452"/>
      <c r="N241" s="301">
        <v>0</v>
      </c>
      <c r="O241" s="302">
        <v>0</v>
      </c>
      <c r="P241" s="453"/>
      <c r="Q241" s="307"/>
      <c r="R241" s="307"/>
      <c r="S241" s="307"/>
      <c r="T241" s="307"/>
      <c r="U241" s="307"/>
      <c r="V241" s="454"/>
      <c r="W241" s="308"/>
      <c r="X241" s="308"/>
      <c r="Y241" s="308"/>
      <c r="Z241" s="469"/>
      <c r="AA241" s="452"/>
      <c r="AB241" s="449"/>
      <c r="AC241" s="449"/>
      <c r="AD241" s="449"/>
      <c r="AE241" s="544"/>
      <c r="AF241" s="583"/>
      <c r="AG241" s="554"/>
      <c r="AH241" s="455"/>
      <c r="AI241" s="563"/>
      <c r="AJ241" s="593"/>
      <c r="AK241" s="571"/>
      <c r="AL241" s="456"/>
      <c r="AM241" s="379"/>
      <c r="AN241" s="425"/>
      <c r="AO241" s="498"/>
      <c r="AP241" s="23"/>
      <c r="AQ241" s="27"/>
      <c r="AR241" s="31"/>
      <c r="AS241" s="31"/>
      <c r="AT241" s="35"/>
      <c r="AU241" s="37"/>
      <c r="AV241" s="14"/>
      <c r="AW241" s="14"/>
      <c r="AX241" s="14"/>
      <c r="AY241" s="13"/>
      <c r="AZ241" s="41"/>
      <c r="BA241" s="42"/>
      <c r="BB241" s="37"/>
      <c r="BC241" s="37"/>
      <c r="BD241" s="37"/>
      <c r="BE241" s="42"/>
      <c r="BF241" s="42"/>
      <c r="BG241" s="42"/>
      <c r="BH241" s="42"/>
      <c r="BI241" s="37"/>
      <c r="BJ241" s="37"/>
      <c r="BK241" s="45"/>
      <c r="BL241" s="45"/>
      <c r="BM241" s="45"/>
      <c r="BN241" s="45"/>
      <c r="BO241" s="42"/>
      <c r="BP241" s="42"/>
      <c r="BQ241" s="42"/>
      <c r="BR241" s="45"/>
      <c r="BS241" s="37"/>
      <c r="BT241" s="45"/>
      <c r="BU241" s="47"/>
      <c r="BV241" s="51"/>
      <c r="BW241" s="520"/>
      <c r="BX241" s="529" t="str">
        <f t="shared" si="11"/>
        <v/>
      </c>
      <c r="BY241" s="510" t="str">
        <f>IF(F241="","",IF(OR(分岐管理シート!AF241&lt;13,分岐管理シート!AF241&gt;26),"error",""))</f>
        <v/>
      </c>
      <c r="BZ241" s="510" t="str">
        <f>IF(F241="","",IF(VLOOKUP(AE241,―!$AD$1:$AE$26,2,FALSE)&lt;=VLOOKUP(AF241,―!$AD$15:$AE$27,2,FALSE),"","error"))</f>
        <v/>
      </c>
      <c r="CA241" s="510"/>
      <c r="CB241" s="510"/>
      <c r="CC241" s="510"/>
      <c r="CD241" s="510"/>
      <c r="CE241" s="510"/>
      <c r="CF241" s="510"/>
      <c r="CG241" s="510" t="str">
        <f t="shared" si="12"/>
        <v/>
      </c>
      <c r="CH241" s="510" t="str">
        <f>分岐管理シート!AW241</f>
        <v/>
      </c>
      <c r="CI241" s="510" t="str">
        <f t="shared" si="13"/>
        <v/>
      </c>
      <c r="CJ241" s="52" t="str">
        <f t="shared" si="14"/>
        <v/>
      </c>
      <c r="CK241" s="11">
        <f t="shared" si="15"/>
        <v>0</v>
      </c>
    </row>
    <row r="242" spans="1:89" ht="23.4" x14ac:dyDescent="0.2">
      <c r="A242" s="16"/>
      <c r="B242" s="458"/>
      <c r="C242" s="457">
        <v>170</v>
      </c>
      <c r="D242" s="459"/>
      <c r="E242" s="460"/>
      <c r="F242" s="460"/>
      <c r="G242" s="449"/>
      <c r="H242" s="449"/>
      <c r="I242" s="452"/>
      <c r="J242" s="450"/>
      <c r="K242" s="449"/>
      <c r="L242" s="452"/>
      <c r="M242" s="452"/>
      <c r="N242" s="301">
        <v>0</v>
      </c>
      <c r="O242" s="302">
        <v>0</v>
      </c>
      <c r="P242" s="453"/>
      <c r="Q242" s="307"/>
      <c r="R242" s="307"/>
      <c r="S242" s="307"/>
      <c r="T242" s="307"/>
      <c r="U242" s="307"/>
      <c r="V242" s="454"/>
      <c r="W242" s="308"/>
      <c r="X242" s="308"/>
      <c r="Y242" s="308"/>
      <c r="Z242" s="469"/>
      <c r="AA242" s="452"/>
      <c r="AB242" s="449"/>
      <c r="AC242" s="449"/>
      <c r="AD242" s="449"/>
      <c r="AE242" s="544"/>
      <c r="AF242" s="583"/>
      <c r="AG242" s="554"/>
      <c r="AH242" s="455"/>
      <c r="AI242" s="563"/>
      <c r="AJ242" s="593"/>
      <c r="AK242" s="571"/>
      <c r="AL242" s="456"/>
      <c r="AM242" s="379"/>
      <c r="AN242" s="425"/>
      <c r="AO242" s="498"/>
      <c r="AP242" s="23"/>
      <c r="AQ242" s="27"/>
      <c r="AR242" s="31"/>
      <c r="AS242" s="31"/>
      <c r="AT242" s="35"/>
      <c r="AU242" s="37"/>
      <c r="AV242" s="14"/>
      <c r="AW242" s="14"/>
      <c r="AX242" s="14"/>
      <c r="AY242" s="13"/>
      <c r="AZ242" s="41"/>
      <c r="BA242" s="42"/>
      <c r="BB242" s="37"/>
      <c r="BC242" s="37"/>
      <c r="BD242" s="37"/>
      <c r="BE242" s="42"/>
      <c r="BF242" s="42"/>
      <c r="BG242" s="42"/>
      <c r="BH242" s="42"/>
      <c r="BI242" s="37"/>
      <c r="BJ242" s="37"/>
      <c r="BK242" s="45"/>
      <c r="BL242" s="45"/>
      <c r="BM242" s="45"/>
      <c r="BN242" s="45"/>
      <c r="BO242" s="42"/>
      <c r="BP242" s="42"/>
      <c r="BQ242" s="42"/>
      <c r="BR242" s="45"/>
      <c r="BS242" s="37"/>
      <c r="BT242" s="45"/>
      <c r="BU242" s="47"/>
      <c r="BV242" s="51"/>
      <c r="BW242" s="520"/>
      <c r="BX242" s="529" t="str">
        <f t="shared" si="11"/>
        <v/>
      </c>
      <c r="BY242" s="510" t="str">
        <f>IF(F242="","",IF(OR(分岐管理シート!AF242&lt;13,分岐管理シート!AF242&gt;26),"error",""))</f>
        <v/>
      </c>
      <c r="BZ242" s="510" t="str">
        <f>IF(F242="","",IF(VLOOKUP(AE242,―!$AD$1:$AE$26,2,FALSE)&lt;=VLOOKUP(AF242,―!$AD$15:$AE$27,2,FALSE),"","error"))</f>
        <v/>
      </c>
      <c r="CA242" s="510"/>
      <c r="CB242" s="510"/>
      <c r="CC242" s="510"/>
      <c r="CD242" s="510"/>
      <c r="CE242" s="510"/>
      <c r="CF242" s="510"/>
      <c r="CG242" s="510" t="str">
        <f t="shared" si="12"/>
        <v/>
      </c>
      <c r="CH242" s="510" t="str">
        <f>分岐管理シート!AW242</f>
        <v/>
      </c>
      <c r="CI242" s="510" t="str">
        <f t="shared" si="13"/>
        <v/>
      </c>
      <c r="CJ242" s="52" t="str">
        <f t="shared" si="14"/>
        <v/>
      </c>
      <c r="CK242" s="11">
        <f t="shared" si="15"/>
        <v>0</v>
      </c>
    </row>
    <row r="243" spans="1:89" ht="23.4" x14ac:dyDescent="0.2">
      <c r="A243" s="16"/>
      <c r="B243" s="458"/>
      <c r="C243" s="457">
        <v>171</v>
      </c>
      <c r="D243" s="459"/>
      <c r="E243" s="460"/>
      <c r="F243" s="460"/>
      <c r="G243" s="449"/>
      <c r="H243" s="449"/>
      <c r="I243" s="452"/>
      <c r="J243" s="450"/>
      <c r="K243" s="449"/>
      <c r="L243" s="452"/>
      <c r="M243" s="452"/>
      <c r="N243" s="301">
        <v>0</v>
      </c>
      <c r="O243" s="302">
        <v>0</v>
      </c>
      <c r="P243" s="453"/>
      <c r="Q243" s="307"/>
      <c r="R243" s="307"/>
      <c r="S243" s="307"/>
      <c r="T243" s="307"/>
      <c r="U243" s="307"/>
      <c r="V243" s="454"/>
      <c r="W243" s="308"/>
      <c r="X243" s="308"/>
      <c r="Y243" s="308"/>
      <c r="Z243" s="469"/>
      <c r="AA243" s="452"/>
      <c r="AB243" s="449"/>
      <c r="AC243" s="449"/>
      <c r="AD243" s="449"/>
      <c r="AE243" s="544"/>
      <c r="AF243" s="583"/>
      <c r="AG243" s="554"/>
      <c r="AH243" s="455"/>
      <c r="AI243" s="563"/>
      <c r="AJ243" s="593"/>
      <c r="AK243" s="571"/>
      <c r="AL243" s="456"/>
      <c r="AM243" s="379"/>
      <c r="AN243" s="425"/>
      <c r="AO243" s="498"/>
      <c r="AP243" s="23"/>
      <c r="AQ243" s="27"/>
      <c r="AR243" s="31"/>
      <c r="AS243" s="31"/>
      <c r="AT243" s="35"/>
      <c r="AU243" s="37"/>
      <c r="AV243" s="14"/>
      <c r="AW243" s="14"/>
      <c r="AX243" s="14"/>
      <c r="AY243" s="13"/>
      <c r="AZ243" s="41"/>
      <c r="BA243" s="42"/>
      <c r="BB243" s="37"/>
      <c r="BC243" s="37"/>
      <c r="BD243" s="37"/>
      <c r="BE243" s="42"/>
      <c r="BF243" s="42"/>
      <c r="BG243" s="42"/>
      <c r="BH243" s="42"/>
      <c r="BI243" s="37"/>
      <c r="BJ243" s="37"/>
      <c r="BK243" s="45"/>
      <c r="BL243" s="45"/>
      <c r="BM243" s="45"/>
      <c r="BN243" s="45"/>
      <c r="BO243" s="42"/>
      <c r="BP243" s="42"/>
      <c r="BQ243" s="42"/>
      <c r="BR243" s="45"/>
      <c r="BS243" s="37"/>
      <c r="BT243" s="45"/>
      <c r="BU243" s="47"/>
      <c r="BV243" s="51"/>
      <c r="BW243" s="520"/>
      <c r="BX243" s="529" t="str">
        <f t="shared" si="11"/>
        <v/>
      </c>
      <c r="BY243" s="510" t="str">
        <f>IF(F243="","",IF(OR(分岐管理シート!AF243&lt;13,分岐管理シート!AF243&gt;26),"error",""))</f>
        <v/>
      </c>
      <c r="BZ243" s="510" t="str">
        <f>IF(F243="","",IF(VLOOKUP(AE243,―!$AD$1:$AE$26,2,FALSE)&lt;=VLOOKUP(AF243,―!$AD$15:$AE$27,2,FALSE),"","error"))</f>
        <v/>
      </c>
      <c r="CA243" s="510"/>
      <c r="CB243" s="510"/>
      <c r="CC243" s="510"/>
      <c r="CD243" s="510"/>
      <c r="CE243" s="510"/>
      <c r="CF243" s="510"/>
      <c r="CG243" s="510" t="str">
        <f t="shared" si="12"/>
        <v/>
      </c>
      <c r="CH243" s="510" t="str">
        <f>分岐管理シート!AW243</f>
        <v/>
      </c>
      <c r="CI243" s="510" t="str">
        <f t="shared" si="13"/>
        <v/>
      </c>
      <c r="CJ243" s="52" t="str">
        <f t="shared" si="14"/>
        <v/>
      </c>
      <c r="CK243" s="11">
        <f t="shared" si="15"/>
        <v>0</v>
      </c>
    </row>
    <row r="244" spans="1:89" ht="23.4" x14ac:dyDescent="0.2">
      <c r="A244" s="16"/>
      <c r="B244" s="458"/>
      <c r="C244" s="446">
        <v>172</v>
      </c>
      <c r="D244" s="459"/>
      <c r="E244" s="460"/>
      <c r="F244" s="460"/>
      <c r="G244" s="449"/>
      <c r="H244" s="449"/>
      <c r="I244" s="452"/>
      <c r="J244" s="450"/>
      <c r="K244" s="449"/>
      <c r="L244" s="452"/>
      <c r="M244" s="452"/>
      <c r="N244" s="301">
        <v>0</v>
      </c>
      <c r="O244" s="302">
        <v>0</v>
      </c>
      <c r="P244" s="453"/>
      <c r="Q244" s="307"/>
      <c r="R244" s="307"/>
      <c r="S244" s="307"/>
      <c r="T244" s="307"/>
      <c r="U244" s="307"/>
      <c r="V244" s="454"/>
      <c r="W244" s="308"/>
      <c r="X244" s="308"/>
      <c r="Y244" s="308"/>
      <c r="Z244" s="469"/>
      <c r="AA244" s="452"/>
      <c r="AB244" s="449"/>
      <c r="AC244" s="449"/>
      <c r="AD244" s="449"/>
      <c r="AE244" s="544"/>
      <c r="AF244" s="583"/>
      <c r="AG244" s="554"/>
      <c r="AH244" s="455"/>
      <c r="AI244" s="563"/>
      <c r="AJ244" s="593"/>
      <c r="AK244" s="571"/>
      <c r="AL244" s="456"/>
      <c r="AM244" s="379"/>
      <c r="AN244" s="425"/>
      <c r="AO244" s="498"/>
      <c r="AP244" s="23"/>
      <c r="AQ244" s="27"/>
      <c r="AR244" s="31"/>
      <c r="AS244" s="31"/>
      <c r="AT244" s="35"/>
      <c r="AU244" s="37"/>
      <c r="AV244" s="14"/>
      <c r="AW244" s="14"/>
      <c r="AX244" s="14"/>
      <c r="AY244" s="13"/>
      <c r="AZ244" s="41"/>
      <c r="BA244" s="42"/>
      <c r="BB244" s="37"/>
      <c r="BC244" s="37"/>
      <c r="BD244" s="37"/>
      <c r="BE244" s="42"/>
      <c r="BF244" s="42"/>
      <c r="BG244" s="42"/>
      <c r="BH244" s="42"/>
      <c r="BI244" s="37"/>
      <c r="BJ244" s="37"/>
      <c r="BK244" s="45"/>
      <c r="BL244" s="45"/>
      <c r="BM244" s="45"/>
      <c r="BN244" s="45"/>
      <c r="BO244" s="42"/>
      <c r="BP244" s="42"/>
      <c r="BQ244" s="42"/>
      <c r="BR244" s="45"/>
      <c r="BS244" s="37"/>
      <c r="BT244" s="45"/>
      <c r="BU244" s="47"/>
      <c r="BV244" s="51"/>
      <c r="BW244" s="520"/>
      <c r="BX244" s="529" t="str">
        <f t="shared" si="11"/>
        <v/>
      </c>
      <c r="BY244" s="510" t="str">
        <f>IF(F244="","",IF(OR(分岐管理シート!AF244&lt;13,分岐管理シート!AF244&gt;26),"error",""))</f>
        <v/>
      </c>
      <c r="BZ244" s="510" t="str">
        <f>IF(F244="","",IF(VLOOKUP(AE244,―!$AD$1:$AE$26,2,FALSE)&lt;=VLOOKUP(AF244,―!$AD$15:$AE$27,2,FALSE),"","error"))</f>
        <v/>
      </c>
      <c r="CA244" s="510"/>
      <c r="CB244" s="510"/>
      <c r="CC244" s="510"/>
      <c r="CD244" s="510"/>
      <c r="CE244" s="510"/>
      <c r="CF244" s="510"/>
      <c r="CG244" s="510" t="str">
        <f t="shared" si="12"/>
        <v/>
      </c>
      <c r="CH244" s="510" t="str">
        <f>分岐管理シート!AW244</f>
        <v/>
      </c>
      <c r="CI244" s="510" t="str">
        <f t="shared" si="13"/>
        <v/>
      </c>
      <c r="CJ244" s="52" t="str">
        <f t="shared" si="14"/>
        <v/>
      </c>
      <c r="CK244" s="11">
        <f t="shared" si="15"/>
        <v>0</v>
      </c>
    </row>
    <row r="245" spans="1:89" ht="23.4" x14ac:dyDescent="0.2">
      <c r="A245" s="16"/>
      <c r="B245" s="458"/>
      <c r="C245" s="457">
        <v>173</v>
      </c>
      <c r="D245" s="459"/>
      <c r="E245" s="460"/>
      <c r="F245" s="460"/>
      <c r="G245" s="449"/>
      <c r="H245" s="449"/>
      <c r="I245" s="452"/>
      <c r="J245" s="450"/>
      <c r="K245" s="449"/>
      <c r="L245" s="452"/>
      <c r="M245" s="452"/>
      <c r="N245" s="301">
        <v>0</v>
      </c>
      <c r="O245" s="302">
        <v>0</v>
      </c>
      <c r="P245" s="453"/>
      <c r="Q245" s="307"/>
      <c r="R245" s="307"/>
      <c r="S245" s="307"/>
      <c r="T245" s="307"/>
      <c r="U245" s="307"/>
      <c r="V245" s="454"/>
      <c r="W245" s="308"/>
      <c r="X245" s="308"/>
      <c r="Y245" s="308"/>
      <c r="Z245" s="469"/>
      <c r="AA245" s="452"/>
      <c r="AB245" s="449"/>
      <c r="AC245" s="449"/>
      <c r="AD245" s="449"/>
      <c r="AE245" s="544"/>
      <c r="AF245" s="583"/>
      <c r="AG245" s="554"/>
      <c r="AH245" s="455"/>
      <c r="AI245" s="563"/>
      <c r="AJ245" s="593"/>
      <c r="AK245" s="571"/>
      <c r="AL245" s="456"/>
      <c r="AM245" s="379"/>
      <c r="AN245" s="425"/>
      <c r="AO245" s="498"/>
      <c r="AP245" s="23"/>
      <c r="AQ245" s="27"/>
      <c r="AR245" s="31"/>
      <c r="AS245" s="31"/>
      <c r="AT245" s="35"/>
      <c r="AU245" s="37"/>
      <c r="AV245" s="14"/>
      <c r="AW245" s="14"/>
      <c r="AX245" s="14"/>
      <c r="AY245" s="13"/>
      <c r="AZ245" s="41"/>
      <c r="BA245" s="42"/>
      <c r="BB245" s="37"/>
      <c r="BC245" s="37"/>
      <c r="BD245" s="37"/>
      <c r="BE245" s="42"/>
      <c r="BF245" s="42"/>
      <c r="BG245" s="42"/>
      <c r="BH245" s="42"/>
      <c r="BI245" s="37"/>
      <c r="BJ245" s="37"/>
      <c r="BK245" s="45"/>
      <c r="BL245" s="45"/>
      <c r="BM245" s="45"/>
      <c r="BN245" s="45"/>
      <c r="BO245" s="42"/>
      <c r="BP245" s="42"/>
      <c r="BQ245" s="42"/>
      <c r="BR245" s="45"/>
      <c r="BS245" s="37"/>
      <c r="BT245" s="45"/>
      <c r="BU245" s="47"/>
      <c r="BV245" s="51"/>
      <c r="BW245" s="520"/>
      <c r="BX245" s="529" t="str">
        <f t="shared" si="11"/>
        <v/>
      </c>
      <c r="BY245" s="510" t="str">
        <f>IF(F245="","",IF(OR(分岐管理シート!AF245&lt;13,分岐管理シート!AF245&gt;26),"error",""))</f>
        <v/>
      </c>
      <c r="BZ245" s="510" t="str">
        <f>IF(F245="","",IF(VLOOKUP(AE245,―!$AD$1:$AE$26,2,FALSE)&lt;=VLOOKUP(AF245,―!$AD$15:$AE$27,2,FALSE),"","error"))</f>
        <v/>
      </c>
      <c r="CA245" s="510"/>
      <c r="CB245" s="510"/>
      <c r="CC245" s="510"/>
      <c r="CD245" s="510"/>
      <c r="CE245" s="510"/>
      <c r="CF245" s="510"/>
      <c r="CG245" s="510" t="str">
        <f t="shared" si="12"/>
        <v/>
      </c>
      <c r="CH245" s="510" t="str">
        <f>分岐管理シート!AW245</f>
        <v/>
      </c>
      <c r="CI245" s="510" t="str">
        <f t="shared" si="13"/>
        <v/>
      </c>
      <c r="CJ245" s="52" t="str">
        <f t="shared" si="14"/>
        <v/>
      </c>
      <c r="CK245" s="11">
        <f t="shared" si="15"/>
        <v>0</v>
      </c>
    </row>
    <row r="246" spans="1:89" ht="23.4" x14ac:dyDescent="0.2">
      <c r="A246" s="16"/>
      <c r="B246" s="458"/>
      <c r="C246" s="457">
        <v>174</v>
      </c>
      <c r="D246" s="459"/>
      <c r="E246" s="460"/>
      <c r="F246" s="460"/>
      <c r="G246" s="449"/>
      <c r="H246" s="449"/>
      <c r="I246" s="452"/>
      <c r="J246" s="450"/>
      <c r="K246" s="449"/>
      <c r="L246" s="452"/>
      <c r="M246" s="452"/>
      <c r="N246" s="301">
        <v>0</v>
      </c>
      <c r="O246" s="302">
        <v>0</v>
      </c>
      <c r="P246" s="453"/>
      <c r="Q246" s="307"/>
      <c r="R246" s="307"/>
      <c r="S246" s="307"/>
      <c r="T246" s="307"/>
      <c r="U246" s="307"/>
      <c r="V246" s="454"/>
      <c r="W246" s="308"/>
      <c r="X246" s="308"/>
      <c r="Y246" s="308"/>
      <c r="Z246" s="469"/>
      <c r="AA246" s="452"/>
      <c r="AB246" s="449"/>
      <c r="AC246" s="449"/>
      <c r="AD246" s="449"/>
      <c r="AE246" s="544"/>
      <c r="AF246" s="583"/>
      <c r="AG246" s="554"/>
      <c r="AH246" s="455"/>
      <c r="AI246" s="563"/>
      <c r="AJ246" s="593"/>
      <c r="AK246" s="571"/>
      <c r="AL246" s="456"/>
      <c r="AM246" s="379"/>
      <c r="AN246" s="425"/>
      <c r="AO246" s="498"/>
      <c r="AP246" s="23"/>
      <c r="AQ246" s="27"/>
      <c r="AR246" s="31"/>
      <c r="AS246" s="31"/>
      <c r="AT246" s="35"/>
      <c r="AU246" s="37"/>
      <c r="AV246" s="14"/>
      <c r="AW246" s="14"/>
      <c r="AX246" s="14"/>
      <c r="AY246" s="13"/>
      <c r="AZ246" s="41"/>
      <c r="BA246" s="42"/>
      <c r="BB246" s="37"/>
      <c r="BC246" s="37"/>
      <c r="BD246" s="37"/>
      <c r="BE246" s="42"/>
      <c r="BF246" s="42"/>
      <c r="BG246" s="42"/>
      <c r="BH246" s="42"/>
      <c r="BI246" s="37"/>
      <c r="BJ246" s="37"/>
      <c r="BK246" s="45"/>
      <c r="BL246" s="45"/>
      <c r="BM246" s="45"/>
      <c r="BN246" s="45"/>
      <c r="BO246" s="42"/>
      <c r="BP246" s="42"/>
      <c r="BQ246" s="42"/>
      <c r="BR246" s="45"/>
      <c r="BS246" s="37"/>
      <c r="BT246" s="45"/>
      <c r="BU246" s="47"/>
      <c r="BV246" s="51"/>
      <c r="BW246" s="520"/>
      <c r="BX246" s="529" t="str">
        <f t="shared" si="11"/>
        <v/>
      </c>
      <c r="BY246" s="510" t="str">
        <f>IF(F246="","",IF(OR(分岐管理シート!AF246&lt;13,分岐管理シート!AF246&gt;26),"error",""))</f>
        <v/>
      </c>
      <c r="BZ246" s="510" t="str">
        <f>IF(F246="","",IF(VLOOKUP(AE246,―!$AD$1:$AE$26,2,FALSE)&lt;=VLOOKUP(AF246,―!$AD$15:$AE$27,2,FALSE),"","error"))</f>
        <v/>
      </c>
      <c r="CA246" s="510"/>
      <c r="CB246" s="510"/>
      <c r="CC246" s="510"/>
      <c r="CD246" s="510"/>
      <c r="CE246" s="510"/>
      <c r="CF246" s="510"/>
      <c r="CG246" s="510" t="str">
        <f t="shared" si="12"/>
        <v/>
      </c>
      <c r="CH246" s="510" t="str">
        <f>分岐管理シート!AW246</f>
        <v/>
      </c>
      <c r="CI246" s="510" t="str">
        <f t="shared" si="13"/>
        <v/>
      </c>
      <c r="CJ246" s="52" t="str">
        <f t="shared" si="14"/>
        <v/>
      </c>
      <c r="CK246" s="11">
        <f t="shared" si="15"/>
        <v>0</v>
      </c>
    </row>
    <row r="247" spans="1:89" ht="23.4" x14ac:dyDescent="0.2">
      <c r="A247" s="16"/>
      <c r="B247" s="458"/>
      <c r="C247" s="446">
        <v>175</v>
      </c>
      <c r="D247" s="459"/>
      <c r="E247" s="460"/>
      <c r="F247" s="460"/>
      <c r="G247" s="449"/>
      <c r="H247" s="449"/>
      <c r="I247" s="452"/>
      <c r="J247" s="450"/>
      <c r="K247" s="449"/>
      <c r="L247" s="452"/>
      <c r="M247" s="452"/>
      <c r="N247" s="301">
        <v>0</v>
      </c>
      <c r="O247" s="302">
        <v>0</v>
      </c>
      <c r="P247" s="453"/>
      <c r="Q247" s="307"/>
      <c r="R247" s="307"/>
      <c r="S247" s="307"/>
      <c r="T247" s="307"/>
      <c r="U247" s="307"/>
      <c r="V247" s="454"/>
      <c r="W247" s="308"/>
      <c r="X247" s="308"/>
      <c r="Y247" s="308"/>
      <c r="Z247" s="469"/>
      <c r="AA247" s="452"/>
      <c r="AB247" s="449"/>
      <c r="AC247" s="449"/>
      <c r="AD247" s="449"/>
      <c r="AE247" s="544"/>
      <c r="AF247" s="583"/>
      <c r="AG247" s="554"/>
      <c r="AH247" s="455"/>
      <c r="AI247" s="563"/>
      <c r="AJ247" s="593"/>
      <c r="AK247" s="571"/>
      <c r="AL247" s="456"/>
      <c r="AM247" s="379"/>
      <c r="AN247" s="425"/>
      <c r="AO247" s="498"/>
      <c r="AP247" s="23"/>
      <c r="AQ247" s="27"/>
      <c r="AR247" s="31"/>
      <c r="AS247" s="31"/>
      <c r="AT247" s="35"/>
      <c r="AU247" s="37"/>
      <c r="AV247" s="14"/>
      <c r="AW247" s="14"/>
      <c r="AX247" s="14"/>
      <c r="AY247" s="13"/>
      <c r="AZ247" s="41"/>
      <c r="BA247" s="42"/>
      <c r="BB247" s="37"/>
      <c r="BC247" s="37"/>
      <c r="BD247" s="37"/>
      <c r="BE247" s="42"/>
      <c r="BF247" s="42"/>
      <c r="BG247" s="42"/>
      <c r="BH247" s="42"/>
      <c r="BI247" s="37"/>
      <c r="BJ247" s="37"/>
      <c r="BK247" s="45"/>
      <c r="BL247" s="45"/>
      <c r="BM247" s="45"/>
      <c r="BN247" s="45"/>
      <c r="BO247" s="42"/>
      <c r="BP247" s="42"/>
      <c r="BQ247" s="42"/>
      <c r="BR247" s="45"/>
      <c r="BS247" s="37"/>
      <c r="BT247" s="45"/>
      <c r="BU247" s="47"/>
      <c r="BV247" s="51"/>
      <c r="BW247" s="520"/>
      <c r="BX247" s="529" t="str">
        <f t="shared" si="11"/>
        <v/>
      </c>
      <c r="BY247" s="510" t="str">
        <f>IF(F247="","",IF(OR(分岐管理シート!AF247&lt;13,分岐管理シート!AF247&gt;26),"error",""))</f>
        <v/>
      </c>
      <c r="BZ247" s="510" t="str">
        <f>IF(F247="","",IF(VLOOKUP(AE247,―!$AD$1:$AE$26,2,FALSE)&lt;=VLOOKUP(AF247,―!$AD$15:$AE$27,2,FALSE),"","error"))</f>
        <v/>
      </c>
      <c r="CA247" s="510"/>
      <c r="CB247" s="510"/>
      <c r="CC247" s="510"/>
      <c r="CD247" s="510"/>
      <c r="CE247" s="510"/>
      <c r="CF247" s="510"/>
      <c r="CG247" s="510" t="str">
        <f t="shared" si="12"/>
        <v/>
      </c>
      <c r="CH247" s="510" t="str">
        <f>分岐管理シート!AW247</f>
        <v/>
      </c>
      <c r="CI247" s="510" t="str">
        <f t="shared" si="13"/>
        <v/>
      </c>
      <c r="CJ247" s="52" t="str">
        <f t="shared" si="14"/>
        <v/>
      </c>
      <c r="CK247" s="11">
        <f t="shared" si="15"/>
        <v>0</v>
      </c>
    </row>
    <row r="248" spans="1:89" ht="23.4" x14ac:dyDescent="0.2">
      <c r="A248" s="16"/>
      <c r="B248" s="458"/>
      <c r="C248" s="457">
        <v>176</v>
      </c>
      <c r="D248" s="459"/>
      <c r="E248" s="460"/>
      <c r="F248" s="460"/>
      <c r="G248" s="449"/>
      <c r="H248" s="449"/>
      <c r="I248" s="452"/>
      <c r="J248" s="450"/>
      <c r="K248" s="449"/>
      <c r="L248" s="452"/>
      <c r="M248" s="452"/>
      <c r="N248" s="301">
        <v>0</v>
      </c>
      <c r="O248" s="302">
        <v>0</v>
      </c>
      <c r="P248" s="453"/>
      <c r="Q248" s="307"/>
      <c r="R248" s="307"/>
      <c r="S248" s="307"/>
      <c r="T248" s="307"/>
      <c r="U248" s="307"/>
      <c r="V248" s="454"/>
      <c r="W248" s="308"/>
      <c r="X248" s="308"/>
      <c r="Y248" s="308"/>
      <c r="Z248" s="469"/>
      <c r="AA248" s="452"/>
      <c r="AB248" s="449"/>
      <c r="AC248" s="449"/>
      <c r="AD248" s="449"/>
      <c r="AE248" s="544"/>
      <c r="AF248" s="583"/>
      <c r="AG248" s="554"/>
      <c r="AH248" s="455"/>
      <c r="AI248" s="563"/>
      <c r="AJ248" s="593"/>
      <c r="AK248" s="571"/>
      <c r="AL248" s="456"/>
      <c r="AM248" s="379"/>
      <c r="AN248" s="425"/>
      <c r="AO248" s="498"/>
      <c r="AP248" s="23"/>
      <c r="AQ248" s="27"/>
      <c r="AR248" s="31"/>
      <c r="AS248" s="31"/>
      <c r="AT248" s="35"/>
      <c r="AU248" s="37"/>
      <c r="AV248" s="14"/>
      <c r="AW248" s="14"/>
      <c r="AX248" s="14"/>
      <c r="AY248" s="13"/>
      <c r="AZ248" s="41"/>
      <c r="BA248" s="42"/>
      <c r="BB248" s="37"/>
      <c r="BC248" s="37"/>
      <c r="BD248" s="37"/>
      <c r="BE248" s="42"/>
      <c r="BF248" s="42"/>
      <c r="BG248" s="42"/>
      <c r="BH248" s="42"/>
      <c r="BI248" s="37"/>
      <c r="BJ248" s="37"/>
      <c r="BK248" s="45"/>
      <c r="BL248" s="45"/>
      <c r="BM248" s="45"/>
      <c r="BN248" s="45"/>
      <c r="BO248" s="42"/>
      <c r="BP248" s="42"/>
      <c r="BQ248" s="42"/>
      <c r="BR248" s="45"/>
      <c r="BS248" s="37"/>
      <c r="BT248" s="45"/>
      <c r="BU248" s="47"/>
      <c r="BV248" s="51"/>
      <c r="BW248" s="520"/>
      <c r="BX248" s="529" t="str">
        <f t="shared" si="11"/>
        <v/>
      </c>
      <c r="BY248" s="510" t="str">
        <f>IF(F248="","",IF(OR(分岐管理シート!AF248&lt;13,分岐管理シート!AF248&gt;26),"error",""))</f>
        <v/>
      </c>
      <c r="BZ248" s="510" t="str">
        <f>IF(F248="","",IF(VLOOKUP(AE248,―!$AD$1:$AE$26,2,FALSE)&lt;=VLOOKUP(AF248,―!$AD$15:$AE$27,2,FALSE),"","error"))</f>
        <v/>
      </c>
      <c r="CA248" s="510"/>
      <c r="CB248" s="510"/>
      <c r="CC248" s="510"/>
      <c r="CD248" s="510"/>
      <c r="CE248" s="510"/>
      <c r="CF248" s="510"/>
      <c r="CG248" s="510" t="str">
        <f t="shared" si="12"/>
        <v/>
      </c>
      <c r="CH248" s="510" t="str">
        <f>分岐管理シート!AW248</f>
        <v/>
      </c>
      <c r="CI248" s="510" t="str">
        <f t="shared" si="13"/>
        <v/>
      </c>
      <c r="CJ248" s="52" t="str">
        <f t="shared" si="14"/>
        <v/>
      </c>
      <c r="CK248" s="11">
        <f t="shared" si="15"/>
        <v>0</v>
      </c>
    </row>
    <row r="249" spans="1:89" ht="23.4" x14ac:dyDescent="0.2">
      <c r="A249" s="16"/>
      <c r="B249" s="458"/>
      <c r="C249" s="457">
        <v>177</v>
      </c>
      <c r="D249" s="459"/>
      <c r="E249" s="460"/>
      <c r="F249" s="460"/>
      <c r="G249" s="449"/>
      <c r="H249" s="449"/>
      <c r="I249" s="452"/>
      <c r="J249" s="450"/>
      <c r="K249" s="449"/>
      <c r="L249" s="452"/>
      <c r="M249" s="452"/>
      <c r="N249" s="301">
        <v>0</v>
      </c>
      <c r="O249" s="302">
        <v>0</v>
      </c>
      <c r="P249" s="453"/>
      <c r="Q249" s="307"/>
      <c r="R249" s="307"/>
      <c r="S249" s="307"/>
      <c r="T249" s="307"/>
      <c r="U249" s="307"/>
      <c r="V249" s="454"/>
      <c r="W249" s="308"/>
      <c r="X249" s="308"/>
      <c r="Y249" s="308"/>
      <c r="Z249" s="469"/>
      <c r="AA249" s="452"/>
      <c r="AB249" s="449"/>
      <c r="AC249" s="449"/>
      <c r="AD249" s="449"/>
      <c r="AE249" s="544"/>
      <c r="AF249" s="583"/>
      <c r="AG249" s="554"/>
      <c r="AH249" s="455"/>
      <c r="AI249" s="563"/>
      <c r="AJ249" s="593"/>
      <c r="AK249" s="571"/>
      <c r="AL249" s="456"/>
      <c r="AM249" s="379"/>
      <c r="AN249" s="425"/>
      <c r="AO249" s="498"/>
      <c r="AP249" s="23"/>
      <c r="AQ249" s="27"/>
      <c r="AR249" s="31"/>
      <c r="AS249" s="31"/>
      <c r="AT249" s="35"/>
      <c r="AU249" s="37"/>
      <c r="AV249" s="14"/>
      <c r="AW249" s="14"/>
      <c r="AX249" s="14"/>
      <c r="AY249" s="13"/>
      <c r="AZ249" s="41"/>
      <c r="BA249" s="42"/>
      <c r="BB249" s="37"/>
      <c r="BC249" s="37"/>
      <c r="BD249" s="37"/>
      <c r="BE249" s="42"/>
      <c r="BF249" s="42"/>
      <c r="BG249" s="42"/>
      <c r="BH249" s="42"/>
      <c r="BI249" s="37"/>
      <c r="BJ249" s="37"/>
      <c r="BK249" s="45"/>
      <c r="BL249" s="45"/>
      <c r="BM249" s="45"/>
      <c r="BN249" s="45"/>
      <c r="BO249" s="42"/>
      <c r="BP249" s="42"/>
      <c r="BQ249" s="42"/>
      <c r="BR249" s="45"/>
      <c r="BS249" s="37"/>
      <c r="BT249" s="45"/>
      <c r="BU249" s="47"/>
      <c r="BV249" s="51"/>
      <c r="BW249" s="520"/>
      <c r="BX249" s="529" t="str">
        <f t="shared" si="11"/>
        <v/>
      </c>
      <c r="BY249" s="510" t="str">
        <f>IF(F249="","",IF(OR(分岐管理シート!AF249&lt;13,分岐管理シート!AF249&gt;26),"error",""))</f>
        <v/>
      </c>
      <c r="BZ249" s="510" t="str">
        <f>IF(F249="","",IF(VLOOKUP(AE249,―!$AD$1:$AE$26,2,FALSE)&lt;=VLOOKUP(AF249,―!$AD$15:$AE$27,2,FALSE),"","error"))</f>
        <v/>
      </c>
      <c r="CA249" s="510"/>
      <c r="CB249" s="510"/>
      <c r="CC249" s="510"/>
      <c r="CD249" s="510"/>
      <c r="CE249" s="510"/>
      <c r="CF249" s="510"/>
      <c r="CG249" s="510" t="str">
        <f t="shared" si="12"/>
        <v/>
      </c>
      <c r="CH249" s="510" t="str">
        <f>分岐管理シート!AW249</f>
        <v/>
      </c>
      <c r="CI249" s="510" t="str">
        <f t="shared" si="13"/>
        <v/>
      </c>
      <c r="CJ249" s="52" t="str">
        <f t="shared" si="14"/>
        <v/>
      </c>
      <c r="CK249" s="11">
        <f t="shared" si="15"/>
        <v>0</v>
      </c>
    </row>
    <row r="250" spans="1:89" ht="23.4" x14ac:dyDescent="0.2">
      <c r="A250" s="16"/>
      <c r="B250" s="458"/>
      <c r="C250" s="446">
        <v>178</v>
      </c>
      <c r="D250" s="459"/>
      <c r="E250" s="460"/>
      <c r="F250" s="460"/>
      <c r="G250" s="449"/>
      <c r="H250" s="449"/>
      <c r="I250" s="452"/>
      <c r="J250" s="450"/>
      <c r="K250" s="449"/>
      <c r="L250" s="452"/>
      <c r="M250" s="452"/>
      <c r="N250" s="301">
        <v>0</v>
      </c>
      <c r="O250" s="302">
        <v>0</v>
      </c>
      <c r="P250" s="453"/>
      <c r="Q250" s="307"/>
      <c r="R250" s="307"/>
      <c r="S250" s="307"/>
      <c r="T250" s="307"/>
      <c r="U250" s="307"/>
      <c r="V250" s="454"/>
      <c r="W250" s="308"/>
      <c r="X250" s="308"/>
      <c r="Y250" s="308"/>
      <c r="Z250" s="469"/>
      <c r="AA250" s="452"/>
      <c r="AB250" s="449"/>
      <c r="AC250" s="449"/>
      <c r="AD250" s="449"/>
      <c r="AE250" s="544"/>
      <c r="AF250" s="583"/>
      <c r="AG250" s="554"/>
      <c r="AH250" s="455"/>
      <c r="AI250" s="563"/>
      <c r="AJ250" s="593"/>
      <c r="AK250" s="571"/>
      <c r="AL250" s="456"/>
      <c r="AM250" s="379"/>
      <c r="AN250" s="425"/>
      <c r="AO250" s="498"/>
      <c r="AP250" s="23"/>
      <c r="AQ250" s="27"/>
      <c r="AR250" s="31"/>
      <c r="AS250" s="31"/>
      <c r="AT250" s="35"/>
      <c r="AU250" s="37"/>
      <c r="AV250" s="14"/>
      <c r="AW250" s="14"/>
      <c r="AX250" s="14"/>
      <c r="AY250" s="13"/>
      <c r="AZ250" s="41"/>
      <c r="BA250" s="42"/>
      <c r="BB250" s="37"/>
      <c r="BC250" s="37"/>
      <c r="BD250" s="37"/>
      <c r="BE250" s="42"/>
      <c r="BF250" s="42"/>
      <c r="BG250" s="42"/>
      <c r="BH250" s="42"/>
      <c r="BI250" s="37"/>
      <c r="BJ250" s="37"/>
      <c r="BK250" s="45"/>
      <c r="BL250" s="45"/>
      <c r="BM250" s="45"/>
      <c r="BN250" s="45"/>
      <c r="BO250" s="42"/>
      <c r="BP250" s="42"/>
      <c r="BQ250" s="42"/>
      <c r="BR250" s="45"/>
      <c r="BS250" s="37"/>
      <c r="BT250" s="45"/>
      <c r="BU250" s="47"/>
      <c r="BV250" s="51"/>
      <c r="BW250" s="520"/>
      <c r="BX250" s="529" t="str">
        <f t="shared" si="11"/>
        <v/>
      </c>
      <c r="BY250" s="510" t="str">
        <f>IF(F250="","",IF(OR(分岐管理シート!AF250&lt;13,分岐管理シート!AF250&gt;26),"error",""))</f>
        <v/>
      </c>
      <c r="BZ250" s="510" t="str">
        <f>IF(F250="","",IF(VLOOKUP(AE250,―!$AD$1:$AE$26,2,FALSE)&lt;=VLOOKUP(AF250,―!$AD$15:$AE$27,2,FALSE),"","error"))</f>
        <v/>
      </c>
      <c r="CA250" s="510"/>
      <c r="CB250" s="510"/>
      <c r="CC250" s="510"/>
      <c r="CD250" s="510"/>
      <c r="CE250" s="510"/>
      <c r="CF250" s="510"/>
      <c r="CG250" s="510" t="str">
        <f t="shared" si="12"/>
        <v/>
      </c>
      <c r="CH250" s="510" t="str">
        <f>分岐管理シート!AW250</f>
        <v/>
      </c>
      <c r="CI250" s="510" t="str">
        <f t="shared" si="13"/>
        <v/>
      </c>
      <c r="CJ250" s="52" t="str">
        <f t="shared" si="14"/>
        <v/>
      </c>
      <c r="CK250" s="11">
        <f t="shared" si="15"/>
        <v>0</v>
      </c>
    </row>
    <row r="251" spans="1:89" ht="23.4" x14ac:dyDescent="0.2">
      <c r="A251" s="16"/>
      <c r="B251" s="458"/>
      <c r="C251" s="457">
        <v>179</v>
      </c>
      <c r="D251" s="459"/>
      <c r="E251" s="460"/>
      <c r="F251" s="460"/>
      <c r="G251" s="449"/>
      <c r="H251" s="449"/>
      <c r="I251" s="452"/>
      <c r="J251" s="450"/>
      <c r="K251" s="449"/>
      <c r="L251" s="452"/>
      <c r="M251" s="452"/>
      <c r="N251" s="301">
        <v>0</v>
      </c>
      <c r="O251" s="302">
        <v>0</v>
      </c>
      <c r="P251" s="453"/>
      <c r="Q251" s="307"/>
      <c r="R251" s="307"/>
      <c r="S251" s="307"/>
      <c r="T251" s="307"/>
      <c r="U251" s="307"/>
      <c r="V251" s="454"/>
      <c r="W251" s="308"/>
      <c r="X251" s="308"/>
      <c r="Y251" s="308"/>
      <c r="Z251" s="469"/>
      <c r="AA251" s="452"/>
      <c r="AB251" s="449"/>
      <c r="AC251" s="449"/>
      <c r="AD251" s="449"/>
      <c r="AE251" s="544"/>
      <c r="AF251" s="583"/>
      <c r="AG251" s="554"/>
      <c r="AH251" s="455"/>
      <c r="AI251" s="563"/>
      <c r="AJ251" s="593"/>
      <c r="AK251" s="571"/>
      <c r="AL251" s="456"/>
      <c r="AM251" s="379"/>
      <c r="AN251" s="425"/>
      <c r="AO251" s="498"/>
      <c r="AP251" s="23"/>
      <c r="AQ251" s="27"/>
      <c r="AR251" s="31"/>
      <c r="AS251" s="31"/>
      <c r="AT251" s="35"/>
      <c r="AU251" s="37"/>
      <c r="AV251" s="14"/>
      <c r="AW251" s="14"/>
      <c r="AX251" s="14"/>
      <c r="AY251" s="13"/>
      <c r="AZ251" s="41"/>
      <c r="BA251" s="42"/>
      <c r="BB251" s="37"/>
      <c r="BC251" s="37"/>
      <c r="BD251" s="37"/>
      <c r="BE251" s="42"/>
      <c r="BF251" s="42"/>
      <c r="BG251" s="42"/>
      <c r="BH251" s="42"/>
      <c r="BI251" s="37"/>
      <c r="BJ251" s="37"/>
      <c r="BK251" s="45"/>
      <c r="BL251" s="45"/>
      <c r="BM251" s="45"/>
      <c r="BN251" s="45"/>
      <c r="BO251" s="42"/>
      <c r="BP251" s="42"/>
      <c r="BQ251" s="42"/>
      <c r="BR251" s="45"/>
      <c r="BS251" s="37"/>
      <c r="BT251" s="45"/>
      <c r="BU251" s="47"/>
      <c r="BV251" s="51"/>
      <c r="BW251" s="520"/>
      <c r="BX251" s="529" t="str">
        <f t="shared" si="11"/>
        <v/>
      </c>
      <c r="BY251" s="510" t="str">
        <f>IF(F251="","",IF(OR(分岐管理シート!AF251&lt;13,分岐管理シート!AF251&gt;26),"error",""))</f>
        <v/>
      </c>
      <c r="BZ251" s="510" t="str">
        <f>IF(F251="","",IF(VLOOKUP(AE251,―!$AD$1:$AE$26,2,FALSE)&lt;=VLOOKUP(AF251,―!$AD$15:$AE$27,2,FALSE),"","error"))</f>
        <v/>
      </c>
      <c r="CA251" s="510"/>
      <c r="CB251" s="510"/>
      <c r="CC251" s="510"/>
      <c r="CD251" s="510"/>
      <c r="CE251" s="510"/>
      <c r="CF251" s="510"/>
      <c r="CG251" s="510" t="str">
        <f t="shared" si="12"/>
        <v/>
      </c>
      <c r="CH251" s="510" t="str">
        <f>分岐管理シート!AW251</f>
        <v/>
      </c>
      <c r="CI251" s="510" t="str">
        <f t="shared" si="13"/>
        <v/>
      </c>
      <c r="CJ251" s="52" t="str">
        <f t="shared" si="14"/>
        <v/>
      </c>
      <c r="CK251" s="11">
        <f t="shared" si="15"/>
        <v>0</v>
      </c>
    </row>
    <row r="252" spans="1:89" ht="23.4" x14ac:dyDescent="0.2">
      <c r="A252" s="16"/>
      <c r="B252" s="458"/>
      <c r="C252" s="457">
        <v>180</v>
      </c>
      <c r="D252" s="459"/>
      <c r="E252" s="460"/>
      <c r="F252" s="460"/>
      <c r="G252" s="449"/>
      <c r="H252" s="449"/>
      <c r="I252" s="452"/>
      <c r="J252" s="450"/>
      <c r="K252" s="449"/>
      <c r="L252" s="452"/>
      <c r="M252" s="452"/>
      <c r="N252" s="301">
        <v>0</v>
      </c>
      <c r="O252" s="302">
        <v>0</v>
      </c>
      <c r="P252" s="453"/>
      <c r="Q252" s="307"/>
      <c r="R252" s="307"/>
      <c r="S252" s="307"/>
      <c r="T252" s="307"/>
      <c r="U252" s="307"/>
      <c r="V252" s="454"/>
      <c r="W252" s="308"/>
      <c r="X252" s="308"/>
      <c r="Y252" s="308"/>
      <c r="Z252" s="469"/>
      <c r="AA252" s="452"/>
      <c r="AB252" s="449"/>
      <c r="AC252" s="449"/>
      <c r="AD252" s="449"/>
      <c r="AE252" s="544"/>
      <c r="AF252" s="583"/>
      <c r="AG252" s="554"/>
      <c r="AH252" s="455"/>
      <c r="AI252" s="563"/>
      <c r="AJ252" s="593"/>
      <c r="AK252" s="571"/>
      <c r="AL252" s="456"/>
      <c r="AM252" s="379"/>
      <c r="AN252" s="425"/>
      <c r="AO252" s="498"/>
      <c r="AP252" s="23"/>
      <c r="AQ252" s="27"/>
      <c r="AR252" s="31"/>
      <c r="AS252" s="31"/>
      <c r="AT252" s="35"/>
      <c r="AU252" s="37"/>
      <c r="AV252" s="14"/>
      <c r="AW252" s="14"/>
      <c r="AX252" s="14"/>
      <c r="AY252" s="13"/>
      <c r="AZ252" s="41"/>
      <c r="BA252" s="42"/>
      <c r="BB252" s="37"/>
      <c r="BC252" s="37"/>
      <c r="BD252" s="37"/>
      <c r="BE252" s="42"/>
      <c r="BF252" s="42"/>
      <c r="BG252" s="42"/>
      <c r="BH252" s="42"/>
      <c r="BI252" s="37"/>
      <c r="BJ252" s="37"/>
      <c r="BK252" s="45"/>
      <c r="BL252" s="45"/>
      <c r="BM252" s="45"/>
      <c r="BN252" s="45"/>
      <c r="BO252" s="42"/>
      <c r="BP252" s="42"/>
      <c r="BQ252" s="42"/>
      <c r="BR252" s="45"/>
      <c r="BS252" s="37"/>
      <c r="BT252" s="45"/>
      <c r="BU252" s="47"/>
      <c r="BV252" s="51"/>
      <c r="BW252" s="520"/>
      <c r="BX252" s="529" t="str">
        <f t="shared" si="11"/>
        <v/>
      </c>
      <c r="BY252" s="510" t="str">
        <f>IF(F252="","",IF(OR(分岐管理シート!AF252&lt;13,分岐管理シート!AF252&gt;26),"error",""))</f>
        <v/>
      </c>
      <c r="BZ252" s="510" t="str">
        <f>IF(F252="","",IF(VLOOKUP(AE252,―!$AD$1:$AE$26,2,FALSE)&lt;=VLOOKUP(AF252,―!$AD$15:$AE$27,2,FALSE),"","error"))</f>
        <v/>
      </c>
      <c r="CA252" s="510"/>
      <c r="CB252" s="510"/>
      <c r="CC252" s="510"/>
      <c r="CD252" s="510"/>
      <c r="CE252" s="510"/>
      <c r="CF252" s="510"/>
      <c r="CG252" s="510" t="str">
        <f t="shared" si="12"/>
        <v/>
      </c>
      <c r="CH252" s="510" t="str">
        <f>分岐管理シート!AW252</f>
        <v/>
      </c>
      <c r="CI252" s="510" t="str">
        <f t="shared" si="13"/>
        <v/>
      </c>
      <c r="CJ252" s="52" t="str">
        <f t="shared" si="14"/>
        <v/>
      </c>
      <c r="CK252" s="11">
        <f t="shared" si="15"/>
        <v>0</v>
      </c>
    </row>
    <row r="253" spans="1:89" ht="23.4" x14ac:dyDescent="0.2">
      <c r="A253" s="16"/>
      <c r="B253" s="458"/>
      <c r="C253" s="446">
        <v>181</v>
      </c>
      <c r="D253" s="459"/>
      <c r="E253" s="460"/>
      <c r="F253" s="460"/>
      <c r="G253" s="449"/>
      <c r="H253" s="449"/>
      <c r="I253" s="452"/>
      <c r="J253" s="450"/>
      <c r="K253" s="449"/>
      <c r="L253" s="452"/>
      <c r="M253" s="452"/>
      <c r="N253" s="301">
        <v>0</v>
      </c>
      <c r="O253" s="302">
        <v>0</v>
      </c>
      <c r="P253" s="453"/>
      <c r="Q253" s="307"/>
      <c r="R253" s="307"/>
      <c r="S253" s="307"/>
      <c r="T253" s="307"/>
      <c r="U253" s="307"/>
      <c r="V253" s="454"/>
      <c r="W253" s="308"/>
      <c r="X253" s="308"/>
      <c r="Y253" s="308"/>
      <c r="Z253" s="469"/>
      <c r="AA253" s="452"/>
      <c r="AB253" s="449"/>
      <c r="AC253" s="449"/>
      <c r="AD253" s="449"/>
      <c r="AE253" s="544"/>
      <c r="AF253" s="583"/>
      <c r="AG253" s="554"/>
      <c r="AH253" s="455"/>
      <c r="AI253" s="563"/>
      <c r="AJ253" s="593"/>
      <c r="AK253" s="571"/>
      <c r="AL253" s="456"/>
      <c r="AM253" s="379"/>
      <c r="AN253" s="425"/>
      <c r="AO253" s="498"/>
      <c r="AP253" s="23"/>
      <c r="AQ253" s="27"/>
      <c r="AR253" s="31"/>
      <c r="AS253" s="31"/>
      <c r="AT253" s="35"/>
      <c r="AU253" s="37"/>
      <c r="AV253" s="14"/>
      <c r="AW253" s="14"/>
      <c r="AX253" s="14"/>
      <c r="AY253" s="13"/>
      <c r="AZ253" s="41"/>
      <c r="BA253" s="42"/>
      <c r="BB253" s="37"/>
      <c r="BC253" s="37"/>
      <c r="BD253" s="37"/>
      <c r="BE253" s="42"/>
      <c r="BF253" s="42"/>
      <c r="BG253" s="42"/>
      <c r="BH253" s="42"/>
      <c r="BI253" s="37"/>
      <c r="BJ253" s="37"/>
      <c r="BK253" s="45"/>
      <c r="BL253" s="45"/>
      <c r="BM253" s="45"/>
      <c r="BN253" s="45"/>
      <c r="BO253" s="42"/>
      <c r="BP253" s="42"/>
      <c r="BQ253" s="42"/>
      <c r="BR253" s="45"/>
      <c r="BS253" s="37"/>
      <c r="BT253" s="45"/>
      <c r="BU253" s="47"/>
      <c r="BV253" s="51"/>
      <c r="BW253" s="520"/>
      <c r="BX253" s="529" t="str">
        <f t="shared" si="11"/>
        <v/>
      </c>
      <c r="BY253" s="510" t="str">
        <f>IF(F253="","",IF(OR(分岐管理シート!AF253&lt;13,分岐管理シート!AF253&gt;26),"error",""))</f>
        <v/>
      </c>
      <c r="BZ253" s="510" t="str">
        <f>IF(F253="","",IF(VLOOKUP(AE253,―!$AD$1:$AE$26,2,FALSE)&lt;=VLOOKUP(AF253,―!$AD$15:$AE$27,2,FALSE),"","error"))</f>
        <v/>
      </c>
      <c r="CA253" s="510"/>
      <c r="CB253" s="510"/>
      <c r="CC253" s="510"/>
      <c r="CD253" s="510"/>
      <c r="CE253" s="510"/>
      <c r="CF253" s="510"/>
      <c r="CG253" s="510" t="str">
        <f t="shared" si="12"/>
        <v/>
      </c>
      <c r="CH253" s="510" t="str">
        <f>分岐管理シート!AW253</f>
        <v/>
      </c>
      <c r="CI253" s="510" t="str">
        <f t="shared" si="13"/>
        <v/>
      </c>
      <c r="CJ253" s="52" t="str">
        <f t="shared" si="14"/>
        <v/>
      </c>
      <c r="CK253" s="11">
        <f t="shared" si="15"/>
        <v>0</v>
      </c>
    </row>
    <row r="254" spans="1:89" ht="23.4" x14ac:dyDescent="0.2">
      <c r="A254" s="16"/>
      <c r="B254" s="458"/>
      <c r="C254" s="457">
        <v>182</v>
      </c>
      <c r="D254" s="459"/>
      <c r="E254" s="460"/>
      <c r="F254" s="460"/>
      <c r="G254" s="449"/>
      <c r="H254" s="449"/>
      <c r="I254" s="452"/>
      <c r="J254" s="450"/>
      <c r="K254" s="449"/>
      <c r="L254" s="452"/>
      <c r="M254" s="452"/>
      <c r="N254" s="301">
        <v>0</v>
      </c>
      <c r="O254" s="302">
        <v>0</v>
      </c>
      <c r="P254" s="453"/>
      <c r="Q254" s="307"/>
      <c r="R254" s="307"/>
      <c r="S254" s="307"/>
      <c r="T254" s="307"/>
      <c r="U254" s="307"/>
      <c r="V254" s="454"/>
      <c r="W254" s="308"/>
      <c r="X254" s="308"/>
      <c r="Y254" s="308"/>
      <c r="Z254" s="469"/>
      <c r="AA254" s="452"/>
      <c r="AB254" s="449"/>
      <c r="AC254" s="449"/>
      <c r="AD254" s="449"/>
      <c r="AE254" s="544"/>
      <c r="AF254" s="583"/>
      <c r="AG254" s="554"/>
      <c r="AH254" s="455"/>
      <c r="AI254" s="563"/>
      <c r="AJ254" s="593"/>
      <c r="AK254" s="571"/>
      <c r="AL254" s="456"/>
      <c r="AM254" s="379"/>
      <c r="AN254" s="425"/>
      <c r="AO254" s="498"/>
      <c r="AP254" s="23"/>
      <c r="AQ254" s="27"/>
      <c r="AR254" s="31"/>
      <c r="AS254" s="31"/>
      <c r="AT254" s="35"/>
      <c r="AU254" s="37"/>
      <c r="AV254" s="14"/>
      <c r="AW254" s="14"/>
      <c r="AX254" s="14"/>
      <c r="AY254" s="13"/>
      <c r="AZ254" s="41"/>
      <c r="BA254" s="42"/>
      <c r="BB254" s="37"/>
      <c r="BC254" s="37"/>
      <c r="BD254" s="37"/>
      <c r="BE254" s="42"/>
      <c r="BF254" s="42"/>
      <c r="BG254" s="42"/>
      <c r="BH254" s="42"/>
      <c r="BI254" s="37"/>
      <c r="BJ254" s="37"/>
      <c r="BK254" s="45"/>
      <c r="BL254" s="45"/>
      <c r="BM254" s="45"/>
      <c r="BN254" s="45"/>
      <c r="BO254" s="42"/>
      <c r="BP254" s="42"/>
      <c r="BQ254" s="42"/>
      <c r="BR254" s="45"/>
      <c r="BS254" s="37"/>
      <c r="BT254" s="45"/>
      <c r="BU254" s="47"/>
      <c r="BV254" s="51"/>
      <c r="BW254" s="520"/>
      <c r="BX254" s="529" t="str">
        <f t="shared" si="11"/>
        <v/>
      </c>
      <c r="BY254" s="510" t="str">
        <f>IF(F254="","",IF(OR(分岐管理シート!AF254&lt;13,分岐管理シート!AF254&gt;26),"error",""))</f>
        <v/>
      </c>
      <c r="BZ254" s="510" t="str">
        <f>IF(F254="","",IF(VLOOKUP(AE254,―!$AD$1:$AE$26,2,FALSE)&lt;=VLOOKUP(AF254,―!$AD$15:$AE$27,2,FALSE),"","error"))</f>
        <v/>
      </c>
      <c r="CA254" s="510"/>
      <c r="CB254" s="510"/>
      <c r="CC254" s="510"/>
      <c r="CD254" s="510"/>
      <c r="CE254" s="510"/>
      <c r="CF254" s="510"/>
      <c r="CG254" s="510" t="str">
        <f t="shared" si="12"/>
        <v/>
      </c>
      <c r="CH254" s="510" t="str">
        <f>分岐管理シート!AW254</f>
        <v/>
      </c>
      <c r="CI254" s="510" t="str">
        <f t="shared" si="13"/>
        <v/>
      </c>
      <c r="CJ254" s="52" t="str">
        <f t="shared" si="14"/>
        <v/>
      </c>
      <c r="CK254" s="11">
        <f t="shared" si="15"/>
        <v>0</v>
      </c>
    </row>
    <row r="255" spans="1:89" ht="23.4" x14ac:dyDescent="0.2">
      <c r="A255" s="16"/>
      <c r="B255" s="458"/>
      <c r="C255" s="457">
        <v>183</v>
      </c>
      <c r="D255" s="459"/>
      <c r="E255" s="460"/>
      <c r="F255" s="460"/>
      <c r="G255" s="449"/>
      <c r="H255" s="449"/>
      <c r="I255" s="452"/>
      <c r="J255" s="450"/>
      <c r="K255" s="449"/>
      <c r="L255" s="452"/>
      <c r="M255" s="452"/>
      <c r="N255" s="301">
        <v>0</v>
      </c>
      <c r="O255" s="302">
        <v>0</v>
      </c>
      <c r="P255" s="453"/>
      <c r="Q255" s="307"/>
      <c r="R255" s="307"/>
      <c r="S255" s="307"/>
      <c r="T255" s="307"/>
      <c r="U255" s="307"/>
      <c r="V255" s="454"/>
      <c r="W255" s="308"/>
      <c r="X255" s="308"/>
      <c r="Y255" s="308"/>
      <c r="Z255" s="469"/>
      <c r="AA255" s="452"/>
      <c r="AB255" s="449"/>
      <c r="AC255" s="449"/>
      <c r="AD255" s="449"/>
      <c r="AE255" s="544"/>
      <c r="AF255" s="583"/>
      <c r="AG255" s="554"/>
      <c r="AH255" s="455"/>
      <c r="AI255" s="563"/>
      <c r="AJ255" s="593"/>
      <c r="AK255" s="571"/>
      <c r="AL255" s="456"/>
      <c r="AM255" s="379"/>
      <c r="AN255" s="425"/>
      <c r="AO255" s="498"/>
      <c r="AP255" s="23"/>
      <c r="AQ255" s="27"/>
      <c r="AR255" s="31"/>
      <c r="AS255" s="31"/>
      <c r="AT255" s="35"/>
      <c r="AU255" s="37"/>
      <c r="AV255" s="14"/>
      <c r="AW255" s="14"/>
      <c r="AX255" s="14"/>
      <c r="AY255" s="13"/>
      <c r="AZ255" s="41"/>
      <c r="BA255" s="42"/>
      <c r="BB255" s="37"/>
      <c r="BC255" s="37"/>
      <c r="BD255" s="37"/>
      <c r="BE255" s="42"/>
      <c r="BF255" s="42"/>
      <c r="BG255" s="42"/>
      <c r="BH255" s="42"/>
      <c r="BI255" s="37"/>
      <c r="BJ255" s="37"/>
      <c r="BK255" s="45"/>
      <c r="BL255" s="45"/>
      <c r="BM255" s="45"/>
      <c r="BN255" s="45"/>
      <c r="BO255" s="42"/>
      <c r="BP255" s="42"/>
      <c r="BQ255" s="42"/>
      <c r="BR255" s="45"/>
      <c r="BS255" s="37"/>
      <c r="BT255" s="45"/>
      <c r="BU255" s="47"/>
      <c r="BV255" s="51"/>
      <c r="BW255" s="520"/>
      <c r="BX255" s="529" t="str">
        <f t="shared" si="11"/>
        <v/>
      </c>
      <c r="BY255" s="510" t="str">
        <f>IF(F255="","",IF(OR(分岐管理シート!AF255&lt;13,分岐管理シート!AF255&gt;26),"error",""))</f>
        <v/>
      </c>
      <c r="BZ255" s="510" t="str">
        <f>IF(F255="","",IF(VLOOKUP(AE255,―!$AD$1:$AE$26,2,FALSE)&lt;=VLOOKUP(AF255,―!$AD$15:$AE$27,2,FALSE),"","error"))</f>
        <v/>
      </c>
      <c r="CA255" s="510"/>
      <c r="CB255" s="510"/>
      <c r="CC255" s="510"/>
      <c r="CD255" s="510"/>
      <c r="CE255" s="510"/>
      <c r="CF255" s="510"/>
      <c r="CG255" s="510" t="str">
        <f t="shared" si="12"/>
        <v/>
      </c>
      <c r="CH255" s="510" t="str">
        <f>分岐管理シート!AW255</f>
        <v/>
      </c>
      <c r="CI255" s="510" t="str">
        <f t="shared" si="13"/>
        <v/>
      </c>
      <c r="CJ255" s="52" t="str">
        <f t="shared" si="14"/>
        <v/>
      </c>
      <c r="CK255" s="11">
        <f t="shared" si="15"/>
        <v>0</v>
      </c>
    </row>
    <row r="256" spans="1:89" ht="23.4" x14ac:dyDescent="0.2">
      <c r="A256" s="16"/>
      <c r="B256" s="458"/>
      <c r="C256" s="446">
        <v>184</v>
      </c>
      <c r="D256" s="459"/>
      <c r="E256" s="460"/>
      <c r="F256" s="460"/>
      <c r="G256" s="449"/>
      <c r="H256" s="449"/>
      <c r="I256" s="452"/>
      <c r="J256" s="450"/>
      <c r="K256" s="449"/>
      <c r="L256" s="452"/>
      <c r="M256" s="452"/>
      <c r="N256" s="301">
        <v>0</v>
      </c>
      <c r="O256" s="302">
        <v>0</v>
      </c>
      <c r="P256" s="453"/>
      <c r="Q256" s="307"/>
      <c r="R256" s="307"/>
      <c r="S256" s="307"/>
      <c r="T256" s="307"/>
      <c r="U256" s="307"/>
      <c r="V256" s="454"/>
      <c r="W256" s="308"/>
      <c r="X256" s="308"/>
      <c r="Y256" s="308"/>
      <c r="Z256" s="469"/>
      <c r="AA256" s="452"/>
      <c r="AB256" s="449"/>
      <c r="AC256" s="449"/>
      <c r="AD256" s="449"/>
      <c r="AE256" s="544"/>
      <c r="AF256" s="583"/>
      <c r="AG256" s="554"/>
      <c r="AH256" s="455"/>
      <c r="AI256" s="563"/>
      <c r="AJ256" s="593"/>
      <c r="AK256" s="571"/>
      <c r="AL256" s="456"/>
      <c r="AM256" s="379"/>
      <c r="AN256" s="425"/>
      <c r="AO256" s="498"/>
      <c r="AP256" s="23"/>
      <c r="AQ256" s="27"/>
      <c r="AR256" s="31"/>
      <c r="AS256" s="31"/>
      <c r="AT256" s="35"/>
      <c r="AU256" s="37"/>
      <c r="AV256" s="14"/>
      <c r="AW256" s="14"/>
      <c r="AX256" s="14"/>
      <c r="AY256" s="13"/>
      <c r="AZ256" s="41"/>
      <c r="BA256" s="42"/>
      <c r="BB256" s="37"/>
      <c r="BC256" s="37"/>
      <c r="BD256" s="37"/>
      <c r="BE256" s="42"/>
      <c r="BF256" s="42"/>
      <c r="BG256" s="42"/>
      <c r="BH256" s="42"/>
      <c r="BI256" s="37"/>
      <c r="BJ256" s="37"/>
      <c r="BK256" s="45"/>
      <c r="BL256" s="45"/>
      <c r="BM256" s="45"/>
      <c r="BN256" s="45"/>
      <c r="BO256" s="42"/>
      <c r="BP256" s="42"/>
      <c r="BQ256" s="42"/>
      <c r="BR256" s="45"/>
      <c r="BS256" s="37"/>
      <c r="BT256" s="45"/>
      <c r="BU256" s="47"/>
      <c r="BV256" s="51"/>
      <c r="BW256" s="520"/>
      <c r="BX256" s="529" t="str">
        <f t="shared" si="11"/>
        <v/>
      </c>
      <c r="BY256" s="510" t="str">
        <f>IF(F256="","",IF(OR(分岐管理シート!AF256&lt;13,分岐管理シート!AF256&gt;26),"error",""))</f>
        <v/>
      </c>
      <c r="BZ256" s="510" t="str">
        <f>IF(F256="","",IF(VLOOKUP(AE256,―!$AD$1:$AE$26,2,FALSE)&lt;=VLOOKUP(AF256,―!$AD$15:$AE$27,2,FALSE),"","error"))</f>
        <v/>
      </c>
      <c r="CA256" s="510"/>
      <c r="CB256" s="510"/>
      <c r="CC256" s="510"/>
      <c r="CD256" s="510"/>
      <c r="CE256" s="510"/>
      <c r="CF256" s="510"/>
      <c r="CG256" s="510" t="str">
        <f t="shared" si="12"/>
        <v/>
      </c>
      <c r="CH256" s="510" t="str">
        <f>分岐管理シート!AW256</f>
        <v/>
      </c>
      <c r="CI256" s="510" t="str">
        <f t="shared" si="13"/>
        <v/>
      </c>
      <c r="CJ256" s="52" t="str">
        <f t="shared" si="14"/>
        <v/>
      </c>
      <c r="CK256" s="11">
        <f t="shared" si="15"/>
        <v>0</v>
      </c>
    </row>
    <row r="257" spans="1:89" ht="23.4" x14ac:dyDescent="0.2">
      <c r="A257" s="16"/>
      <c r="B257" s="458"/>
      <c r="C257" s="457">
        <v>185</v>
      </c>
      <c r="D257" s="459"/>
      <c r="E257" s="460"/>
      <c r="F257" s="460"/>
      <c r="G257" s="449"/>
      <c r="H257" s="449"/>
      <c r="I257" s="452"/>
      <c r="J257" s="450"/>
      <c r="K257" s="449"/>
      <c r="L257" s="452"/>
      <c r="M257" s="452"/>
      <c r="N257" s="301">
        <v>0</v>
      </c>
      <c r="O257" s="302">
        <v>0</v>
      </c>
      <c r="P257" s="453"/>
      <c r="Q257" s="307"/>
      <c r="R257" s="307"/>
      <c r="S257" s="307"/>
      <c r="T257" s="307"/>
      <c r="U257" s="307"/>
      <c r="V257" s="454"/>
      <c r="W257" s="308"/>
      <c r="X257" s="308"/>
      <c r="Y257" s="308"/>
      <c r="Z257" s="469"/>
      <c r="AA257" s="452"/>
      <c r="AB257" s="449"/>
      <c r="AC257" s="449"/>
      <c r="AD257" s="449"/>
      <c r="AE257" s="544"/>
      <c r="AF257" s="583"/>
      <c r="AG257" s="554"/>
      <c r="AH257" s="455"/>
      <c r="AI257" s="563"/>
      <c r="AJ257" s="593"/>
      <c r="AK257" s="571"/>
      <c r="AL257" s="456"/>
      <c r="AM257" s="379"/>
      <c r="AN257" s="425"/>
      <c r="AO257" s="498"/>
      <c r="AP257" s="23"/>
      <c r="AQ257" s="27"/>
      <c r="AR257" s="31"/>
      <c r="AS257" s="31"/>
      <c r="AT257" s="35"/>
      <c r="AU257" s="37"/>
      <c r="AV257" s="14"/>
      <c r="AW257" s="14"/>
      <c r="AX257" s="14"/>
      <c r="AY257" s="13"/>
      <c r="AZ257" s="41"/>
      <c r="BA257" s="42"/>
      <c r="BB257" s="37"/>
      <c r="BC257" s="37"/>
      <c r="BD257" s="37"/>
      <c r="BE257" s="42"/>
      <c r="BF257" s="42"/>
      <c r="BG257" s="42"/>
      <c r="BH257" s="42"/>
      <c r="BI257" s="37"/>
      <c r="BJ257" s="37"/>
      <c r="BK257" s="45"/>
      <c r="BL257" s="45"/>
      <c r="BM257" s="45"/>
      <c r="BN257" s="45"/>
      <c r="BO257" s="42"/>
      <c r="BP257" s="42"/>
      <c r="BQ257" s="42"/>
      <c r="BR257" s="45"/>
      <c r="BS257" s="37"/>
      <c r="BT257" s="45"/>
      <c r="BU257" s="47"/>
      <c r="BV257" s="51"/>
      <c r="BW257" s="520"/>
      <c r="BX257" s="529" t="str">
        <f t="shared" si="11"/>
        <v/>
      </c>
      <c r="BY257" s="510" t="str">
        <f>IF(F257="","",IF(OR(分岐管理シート!AF257&lt;13,分岐管理シート!AF257&gt;26),"error",""))</f>
        <v/>
      </c>
      <c r="BZ257" s="510" t="str">
        <f>IF(F257="","",IF(VLOOKUP(AE257,―!$AD$1:$AE$26,2,FALSE)&lt;=VLOOKUP(AF257,―!$AD$15:$AE$27,2,FALSE),"","error"))</f>
        <v/>
      </c>
      <c r="CA257" s="510"/>
      <c r="CB257" s="510"/>
      <c r="CC257" s="510"/>
      <c r="CD257" s="510"/>
      <c r="CE257" s="510"/>
      <c r="CF257" s="510"/>
      <c r="CG257" s="510" t="str">
        <f t="shared" si="12"/>
        <v/>
      </c>
      <c r="CH257" s="510" t="str">
        <f>分岐管理シート!AW257</f>
        <v/>
      </c>
      <c r="CI257" s="510" t="str">
        <f t="shared" si="13"/>
        <v/>
      </c>
      <c r="CJ257" s="52" t="str">
        <f t="shared" si="14"/>
        <v/>
      </c>
      <c r="CK257" s="11">
        <f t="shared" si="15"/>
        <v>0</v>
      </c>
    </row>
    <row r="258" spans="1:89" ht="23.4" x14ac:dyDescent="0.2">
      <c r="A258" s="16"/>
      <c r="B258" s="458"/>
      <c r="C258" s="457">
        <v>186</v>
      </c>
      <c r="D258" s="459"/>
      <c r="E258" s="460"/>
      <c r="F258" s="460"/>
      <c r="G258" s="449"/>
      <c r="H258" s="449"/>
      <c r="I258" s="452"/>
      <c r="J258" s="450"/>
      <c r="K258" s="449"/>
      <c r="L258" s="452"/>
      <c r="M258" s="452"/>
      <c r="N258" s="301">
        <v>0</v>
      </c>
      <c r="O258" s="302">
        <v>0</v>
      </c>
      <c r="P258" s="453"/>
      <c r="Q258" s="307"/>
      <c r="R258" s="307"/>
      <c r="S258" s="307"/>
      <c r="T258" s="307"/>
      <c r="U258" s="307"/>
      <c r="V258" s="454"/>
      <c r="W258" s="308"/>
      <c r="X258" s="308"/>
      <c r="Y258" s="308"/>
      <c r="Z258" s="469"/>
      <c r="AA258" s="452"/>
      <c r="AB258" s="449"/>
      <c r="AC258" s="449"/>
      <c r="AD258" s="449"/>
      <c r="AE258" s="544"/>
      <c r="AF258" s="583"/>
      <c r="AG258" s="554"/>
      <c r="AH258" s="455"/>
      <c r="AI258" s="563"/>
      <c r="AJ258" s="593"/>
      <c r="AK258" s="571"/>
      <c r="AL258" s="456"/>
      <c r="AM258" s="379"/>
      <c r="AN258" s="425"/>
      <c r="AO258" s="498"/>
      <c r="AP258" s="23"/>
      <c r="AQ258" s="27"/>
      <c r="AR258" s="31"/>
      <c r="AS258" s="31"/>
      <c r="AT258" s="35"/>
      <c r="AU258" s="37"/>
      <c r="AV258" s="14"/>
      <c r="AW258" s="14"/>
      <c r="AX258" s="14"/>
      <c r="AY258" s="13"/>
      <c r="AZ258" s="41"/>
      <c r="BA258" s="42"/>
      <c r="BB258" s="37"/>
      <c r="BC258" s="37"/>
      <c r="BD258" s="37"/>
      <c r="BE258" s="42"/>
      <c r="BF258" s="42"/>
      <c r="BG258" s="42"/>
      <c r="BH258" s="42"/>
      <c r="BI258" s="37"/>
      <c r="BJ258" s="37"/>
      <c r="BK258" s="45"/>
      <c r="BL258" s="45"/>
      <c r="BM258" s="45"/>
      <c r="BN258" s="45"/>
      <c r="BO258" s="42"/>
      <c r="BP258" s="42"/>
      <c r="BQ258" s="42"/>
      <c r="BR258" s="45"/>
      <c r="BS258" s="37"/>
      <c r="BT258" s="45"/>
      <c r="BU258" s="47"/>
      <c r="BV258" s="51"/>
      <c r="BW258" s="520"/>
      <c r="BX258" s="529" t="str">
        <f t="shared" si="11"/>
        <v/>
      </c>
      <c r="BY258" s="510" t="str">
        <f>IF(F258="","",IF(OR(分岐管理シート!AF258&lt;13,分岐管理シート!AF258&gt;26),"error",""))</f>
        <v/>
      </c>
      <c r="BZ258" s="510" t="str">
        <f>IF(F258="","",IF(VLOOKUP(AE258,―!$AD$1:$AE$26,2,FALSE)&lt;=VLOOKUP(AF258,―!$AD$15:$AE$27,2,FALSE),"","error"))</f>
        <v/>
      </c>
      <c r="CA258" s="510"/>
      <c r="CB258" s="510"/>
      <c r="CC258" s="510"/>
      <c r="CD258" s="510"/>
      <c r="CE258" s="510"/>
      <c r="CF258" s="510"/>
      <c r="CG258" s="510" t="str">
        <f t="shared" si="12"/>
        <v/>
      </c>
      <c r="CH258" s="510" t="str">
        <f>分岐管理シート!AW258</f>
        <v/>
      </c>
      <c r="CI258" s="510" t="str">
        <f t="shared" si="13"/>
        <v/>
      </c>
      <c r="CJ258" s="52" t="str">
        <f t="shared" si="14"/>
        <v/>
      </c>
      <c r="CK258" s="11">
        <f t="shared" si="15"/>
        <v>0</v>
      </c>
    </row>
    <row r="259" spans="1:89" ht="23.4" x14ac:dyDescent="0.2">
      <c r="A259" s="16"/>
      <c r="B259" s="458"/>
      <c r="C259" s="446">
        <v>187</v>
      </c>
      <c r="D259" s="459"/>
      <c r="E259" s="460"/>
      <c r="F259" s="460"/>
      <c r="G259" s="449"/>
      <c r="H259" s="449"/>
      <c r="I259" s="452"/>
      <c r="J259" s="450"/>
      <c r="K259" s="449"/>
      <c r="L259" s="452"/>
      <c r="M259" s="452"/>
      <c r="N259" s="301">
        <v>0</v>
      </c>
      <c r="O259" s="302">
        <v>0</v>
      </c>
      <c r="P259" s="453"/>
      <c r="Q259" s="307"/>
      <c r="R259" s="307"/>
      <c r="S259" s="307"/>
      <c r="T259" s="307"/>
      <c r="U259" s="307"/>
      <c r="V259" s="454"/>
      <c r="W259" s="308"/>
      <c r="X259" s="308"/>
      <c r="Y259" s="308"/>
      <c r="Z259" s="469"/>
      <c r="AA259" s="452"/>
      <c r="AB259" s="449"/>
      <c r="AC259" s="449"/>
      <c r="AD259" s="449"/>
      <c r="AE259" s="544"/>
      <c r="AF259" s="583"/>
      <c r="AG259" s="554"/>
      <c r="AH259" s="455"/>
      <c r="AI259" s="563"/>
      <c r="AJ259" s="593"/>
      <c r="AK259" s="571"/>
      <c r="AL259" s="456"/>
      <c r="AM259" s="379"/>
      <c r="AN259" s="425"/>
      <c r="AO259" s="498"/>
      <c r="AP259" s="23"/>
      <c r="AQ259" s="27"/>
      <c r="AR259" s="31"/>
      <c r="AS259" s="31"/>
      <c r="AT259" s="35"/>
      <c r="AU259" s="37"/>
      <c r="AV259" s="14"/>
      <c r="AW259" s="14"/>
      <c r="AX259" s="14"/>
      <c r="AY259" s="13"/>
      <c r="AZ259" s="41"/>
      <c r="BA259" s="42"/>
      <c r="BB259" s="37"/>
      <c r="BC259" s="37"/>
      <c r="BD259" s="37"/>
      <c r="BE259" s="42"/>
      <c r="BF259" s="42"/>
      <c r="BG259" s="42"/>
      <c r="BH259" s="42"/>
      <c r="BI259" s="37"/>
      <c r="BJ259" s="37"/>
      <c r="BK259" s="45"/>
      <c r="BL259" s="45"/>
      <c r="BM259" s="45"/>
      <c r="BN259" s="45"/>
      <c r="BO259" s="42"/>
      <c r="BP259" s="42"/>
      <c r="BQ259" s="42"/>
      <c r="BR259" s="45"/>
      <c r="BS259" s="37"/>
      <c r="BT259" s="45"/>
      <c r="BU259" s="47"/>
      <c r="BV259" s="51"/>
      <c r="BW259" s="520"/>
      <c r="BX259" s="529" t="str">
        <f t="shared" si="11"/>
        <v/>
      </c>
      <c r="BY259" s="510" t="str">
        <f>IF(F259="","",IF(OR(分岐管理シート!AF259&lt;13,分岐管理シート!AF259&gt;26),"error",""))</f>
        <v/>
      </c>
      <c r="BZ259" s="510" t="str">
        <f>IF(F259="","",IF(VLOOKUP(AE259,―!$AD$1:$AE$26,2,FALSE)&lt;=VLOOKUP(AF259,―!$AD$15:$AE$27,2,FALSE),"","error"))</f>
        <v/>
      </c>
      <c r="CA259" s="510"/>
      <c r="CB259" s="510"/>
      <c r="CC259" s="510"/>
      <c r="CD259" s="510"/>
      <c r="CE259" s="510"/>
      <c r="CF259" s="510"/>
      <c r="CG259" s="510" t="str">
        <f t="shared" si="12"/>
        <v/>
      </c>
      <c r="CH259" s="510" t="str">
        <f>分岐管理シート!AW259</f>
        <v/>
      </c>
      <c r="CI259" s="510" t="str">
        <f t="shared" si="13"/>
        <v/>
      </c>
      <c r="CJ259" s="52" t="str">
        <f t="shared" si="14"/>
        <v/>
      </c>
      <c r="CK259" s="11">
        <f t="shared" si="15"/>
        <v>0</v>
      </c>
    </row>
    <row r="260" spans="1:89" ht="23.4" x14ac:dyDescent="0.2">
      <c r="A260" s="16"/>
      <c r="B260" s="458"/>
      <c r="C260" s="457">
        <v>188</v>
      </c>
      <c r="D260" s="459"/>
      <c r="E260" s="460"/>
      <c r="F260" s="460"/>
      <c r="G260" s="449"/>
      <c r="H260" s="449"/>
      <c r="I260" s="452"/>
      <c r="J260" s="450"/>
      <c r="K260" s="449"/>
      <c r="L260" s="452"/>
      <c r="M260" s="452"/>
      <c r="N260" s="301">
        <v>0</v>
      </c>
      <c r="O260" s="302">
        <v>0</v>
      </c>
      <c r="P260" s="453"/>
      <c r="Q260" s="307"/>
      <c r="R260" s="307"/>
      <c r="S260" s="307"/>
      <c r="T260" s="307"/>
      <c r="U260" s="307"/>
      <c r="V260" s="454"/>
      <c r="W260" s="308"/>
      <c r="X260" s="308"/>
      <c r="Y260" s="308"/>
      <c r="Z260" s="469"/>
      <c r="AA260" s="452"/>
      <c r="AB260" s="449"/>
      <c r="AC260" s="449"/>
      <c r="AD260" s="449"/>
      <c r="AE260" s="544"/>
      <c r="AF260" s="583"/>
      <c r="AG260" s="554"/>
      <c r="AH260" s="455"/>
      <c r="AI260" s="563"/>
      <c r="AJ260" s="593"/>
      <c r="AK260" s="571"/>
      <c r="AL260" s="456"/>
      <c r="AM260" s="379"/>
      <c r="AN260" s="425"/>
      <c r="AO260" s="498"/>
      <c r="AP260" s="23"/>
      <c r="AQ260" s="27"/>
      <c r="AR260" s="31"/>
      <c r="AS260" s="31"/>
      <c r="AT260" s="35"/>
      <c r="AU260" s="37"/>
      <c r="AV260" s="14"/>
      <c r="AW260" s="14"/>
      <c r="AX260" s="14"/>
      <c r="AY260" s="13"/>
      <c r="AZ260" s="41"/>
      <c r="BA260" s="42"/>
      <c r="BB260" s="37"/>
      <c r="BC260" s="37"/>
      <c r="BD260" s="37"/>
      <c r="BE260" s="42"/>
      <c r="BF260" s="42"/>
      <c r="BG260" s="42"/>
      <c r="BH260" s="42"/>
      <c r="BI260" s="37"/>
      <c r="BJ260" s="37"/>
      <c r="BK260" s="45"/>
      <c r="BL260" s="45"/>
      <c r="BM260" s="45"/>
      <c r="BN260" s="45"/>
      <c r="BO260" s="42"/>
      <c r="BP260" s="42"/>
      <c r="BQ260" s="42"/>
      <c r="BR260" s="45"/>
      <c r="BS260" s="37"/>
      <c r="BT260" s="45"/>
      <c r="BU260" s="47"/>
      <c r="BV260" s="51"/>
      <c r="BW260" s="520"/>
      <c r="BX260" s="529" t="str">
        <f t="shared" si="11"/>
        <v/>
      </c>
      <c r="BY260" s="510" t="str">
        <f>IF(F260="","",IF(OR(分岐管理シート!AF260&lt;13,分岐管理シート!AF260&gt;26),"error",""))</f>
        <v/>
      </c>
      <c r="BZ260" s="510" t="str">
        <f>IF(F260="","",IF(VLOOKUP(AE260,―!$AD$1:$AE$26,2,FALSE)&lt;=VLOOKUP(AF260,―!$AD$15:$AE$27,2,FALSE),"","error"))</f>
        <v/>
      </c>
      <c r="CA260" s="510"/>
      <c r="CB260" s="510"/>
      <c r="CC260" s="510"/>
      <c r="CD260" s="510"/>
      <c r="CE260" s="510"/>
      <c r="CF260" s="510"/>
      <c r="CG260" s="510" t="str">
        <f t="shared" si="12"/>
        <v/>
      </c>
      <c r="CH260" s="510" t="str">
        <f>分岐管理シート!AW260</f>
        <v/>
      </c>
      <c r="CI260" s="510" t="str">
        <f t="shared" si="13"/>
        <v/>
      </c>
      <c r="CJ260" s="52" t="str">
        <f t="shared" si="14"/>
        <v/>
      </c>
      <c r="CK260" s="11">
        <f t="shared" si="15"/>
        <v>0</v>
      </c>
    </row>
    <row r="261" spans="1:89" ht="23.4" x14ac:dyDescent="0.2">
      <c r="A261" s="16"/>
      <c r="B261" s="458"/>
      <c r="C261" s="457">
        <v>189</v>
      </c>
      <c r="D261" s="459"/>
      <c r="E261" s="460"/>
      <c r="F261" s="460"/>
      <c r="G261" s="449"/>
      <c r="H261" s="449"/>
      <c r="I261" s="452"/>
      <c r="J261" s="450"/>
      <c r="K261" s="449"/>
      <c r="L261" s="452"/>
      <c r="M261" s="452"/>
      <c r="N261" s="301">
        <v>0</v>
      </c>
      <c r="O261" s="302">
        <v>0</v>
      </c>
      <c r="P261" s="453"/>
      <c r="Q261" s="307"/>
      <c r="R261" s="307"/>
      <c r="S261" s="307"/>
      <c r="T261" s="307"/>
      <c r="U261" s="307"/>
      <c r="V261" s="454"/>
      <c r="W261" s="308"/>
      <c r="X261" s="308"/>
      <c r="Y261" s="308"/>
      <c r="Z261" s="469"/>
      <c r="AA261" s="452"/>
      <c r="AB261" s="449"/>
      <c r="AC261" s="449"/>
      <c r="AD261" s="449"/>
      <c r="AE261" s="544"/>
      <c r="AF261" s="583"/>
      <c r="AG261" s="554"/>
      <c r="AH261" s="455"/>
      <c r="AI261" s="563"/>
      <c r="AJ261" s="593"/>
      <c r="AK261" s="571"/>
      <c r="AL261" s="456"/>
      <c r="AM261" s="379"/>
      <c r="AN261" s="425"/>
      <c r="AO261" s="498"/>
      <c r="AP261" s="23"/>
      <c r="AQ261" s="27"/>
      <c r="AR261" s="31"/>
      <c r="AS261" s="31"/>
      <c r="AT261" s="35"/>
      <c r="AU261" s="37"/>
      <c r="AV261" s="14"/>
      <c r="AW261" s="14"/>
      <c r="AX261" s="14"/>
      <c r="AY261" s="13"/>
      <c r="AZ261" s="41"/>
      <c r="BA261" s="42"/>
      <c r="BB261" s="37"/>
      <c r="BC261" s="37"/>
      <c r="BD261" s="37"/>
      <c r="BE261" s="42"/>
      <c r="BF261" s="42"/>
      <c r="BG261" s="42"/>
      <c r="BH261" s="42"/>
      <c r="BI261" s="37"/>
      <c r="BJ261" s="37"/>
      <c r="BK261" s="45"/>
      <c r="BL261" s="45"/>
      <c r="BM261" s="45"/>
      <c r="BN261" s="45"/>
      <c r="BO261" s="42"/>
      <c r="BP261" s="42"/>
      <c r="BQ261" s="42"/>
      <c r="BR261" s="45"/>
      <c r="BS261" s="37"/>
      <c r="BT261" s="45"/>
      <c r="BU261" s="47"/>
      <c r="BV261" s="51"/>
      <c r="BW261" s="520"/>
      <c r="BX261" s="529" t="str">
        <f t="shared" si="11"/>
        <v/>
      </c>
      <c r="BY261" s="510" t="str">
        <f>IF(F261="","",IF(OR(分岐管理シート!AF261&lt;13,分岐管理シート!AF261&gt;26),"error",""))</f>
        <v/>
      </c>
      <c r="BZ261" s="510" t="str">
        <f>IF(F261="","",IF(VLOOKUP(AE261,―!$AD$1:$AE$26,2,FALSE)&lt;=VLOOKUP(AF261,―!$AD$15:$AE$27,2,FALSE),"","error"))</f>
        <v/>
      </c>
      <c r="CA261" s="510"/>
      <c r="CB261" s="510"/>
      <c r="CC261" s="510"/>
      <c r="CD261" s="510"/>
      <c r="CE261" s="510"/>
      <c r="CF261" s="510"/>
      <c r="CG261" s="510" t="str">
        <f t="shared" si="12"/>
        <v/>
      </c>
      <c r="CH261" s="510" t="str">
        <f>分岐管理シート!AW261</f>
        <v/>
      </c>
      <c r="CI261" s="510" t="str">
        <f t="shared" si="13"/>
        <v/>
      </c>
      <c r="CJ261" s="52" t="str">
        <f t="shared" si="14"/>
        <v/>
      </c>
      <c r="CK261" s="11">
        <f t="shared" si="15"/>
        <v>0</v>
      </c>
    </row>
    <row r="262" spans="1:89" ht="23.4" x14ac:dyDescent="0.2">
      <c r="A262" s="16"/>
      <c r="B262" s="458"/>
      <c r="C262" s="446">
        <v>190</v>
      </c>
      <c r="D262" s="459"/>
      <c r="E262" s="460"/>
      <c r="F262" s="460"/>
      <c r="G262" s="449"/>
      <c r="H262" s="449"/>
      <c r="I262" s="452"/>
      <c r="J262" s="450"/>
      <c r="K262" s="449"/>
      <c r="L262" s="452"/>
      <c r="M262" s="452"/>
      <c r="N262" s="301">
        <v>0</v>
      </c>
      <c r="O262" s="302">
        <v>0</v>
      </c>
      <c r="P262" s="453"/>
      <c r="Q262" s="307"/>
      <c r="R262" s="307"/>
      <c r="S262" s="307"/>
      <c r="T262" s="307"/>
      <c r="U262" s="307"/>
      <c r="V262" s="454"/>
      <c r="W262" s="308"/>
      <c r="X262" s="308"/>
      <c r="Y262" s="308"/>
      <c r="Z262" s="469"/>
      <c r="AA262" s="452"/>
      <c r="AB262" s="449"/>
      <c r="AC262" s="449"/>
      <c r="AD262" s="449"/>
      <c r="AE262" s="544"/>
      <c r="AF262" s="583"/>
      <c r="AG262" s="554"/>
      <c r="AH262" s="455"/>
      <c r="AI262" s="563"/>
      <c r="AJ262" s="593"/>
      <c r="AK262" s="571"/>
      <c r="AL262" s="456"/>
      <c r="AM262" s="379"/>
      <c r="AN262" s="425"/>
      <c r="AO262" s="498"/>
      <c r="AP262" s="23"/>
      <c r="AQ262" s="27"/>
      <c r="AR262" s="31"/>
      <c r="AS262" s="31"/>
      <c r="AT262" s="35"/>
      <c r="AU262" s="37"/>
      <c r="AV262" s="14"/>
      <c r="AW262" s="14"/>
      <c r="AX262" s="14"/>
      <c r="AY262" s="13"/>
      <c r="AZ262" s="41"/>
      <c r="BA262" s="42"/>
      <c r="BB262" s="37"/>
      <c r="BC262" s="37"/>
      <c r="BD262" s="37"/>
      <c r="BE262" s="42"/>
      <c r="BF262" s="42"/>
      <c r="BG262" s="42"/>
      <c r="BH262" s="42"/>
      <c r="BI262" s="37"/>
      <c r="BJ262" s="37"/>
      <c r="BK262" s="45"/>
      <c r="BL262" s="45"/>
      <c r="BM262" s="45"/>
      <c r="BN262" s="45"/>
      <c r="BO262" s="42"/>
      <c r="BP262" s="42"/>
      <c r="BQ262" s="42"/>
      <c r="BR262" s="45"/>
      <c r="BS262" s="37"/>
      <c r="BT262" s="45"/>
      <c r="BU262" s="47"/>
      <c r="BV262" s="51"/>
      <c r="BW262" s="520"/>
      <c r="BX262" s="529" t="str">
        <f t="shared" si="11"/>
        <v/>
      </c>
      <c r="BY262" s="510" t="str">
        <f>IF(F262="","",IF(OR(分岐管理シート!AF262&lt;13,分岐管理シート!AF262&gt;26),"error",""))</f>
        <v/>
      </c>
      <c r="BZ262" s="510" t="str">
        <f>IF(F262="","",IF(VLOOKUP(AE262,―!$AD$1:$AE$26,2,FALSE)&lt;=VLOOKUP(AF262,―!$AD$15:$AE$27,2,FALSE),"","error"))</f>
        <v/>
      </c>
      <c r="CA262" s="510"/>
      <c r="CB262" s="510"/>
      <c r="CC262" s="510"/>
      <c r="CD262" s="510"/>
      <c r="CE262" s="510"/>
      <c r="CF262" s="510"/>
      <c r="CG262" s="510" t="str">
        <f t="shared" si="12"/>
        <v/>
      </c>
      <c r="CH262" s="510" t="str">
        <f>分岐管理シート!AW262</f>
        <v/>
      </c>
      <c r="CI262" s="510" t="str">
        <f t="shared" si="13"/>
        <v/>
      </c>
      <c r="CJ262" s="52" t="str">
        <f t="shared" si="14"/>
        <v/>
      </c>
      <c r="CK262" s="11">
        <f t="shared" si="15"/>
        <v>0</v>
      </c>
    </row>
    <row r="263" spans="1:89" ht="23.4" x14ac:dyDescent="0.2">
      <c r="A263" s="16"/>
      <c r="B263" s="458"/>
      <c r="C263" s="457">
        <v>191</v>
      </c>
      <c r="D263" s="459"/>
      <c r="E263" s="460"/>
      <c r="F263" s="460"/>
      <c r="G263" s="449"/>
      <c r="H263" s="449"/>
      <c r="I263" s="452"/>
      <c r="J263" s="450"/>
      <c r="K263" s="449"/>
      <c r="L263" s="452"/>
      <c r="M263" s="452"/>
      <c r="N263" s="301">
        <v>0</v>
      </c>
      <c r="O263" s="302">
        <v>0</v>
      </c>
      <c r="P263" s="453"/>
      <c r="Q263" s="307"/>
      <c r="R263" s="307"/>
      <c r="S263" s="307"/>
      <c r="T263" s="307"/>
      <c r="U263" s="307"/>
      <c r="V263" s="454"/>
      <c r="W263" s="308"/>
      <c r="X263" s="308"/>
      <c r="Y263" s="308"/>
      <c r="Z263" s="469"/>
      <c r="AA263" s="452"/>
      <c r="AB263" s="449"/>
      <c r="AC263" s="449"/>
      <c r="AD263" s="449"/>
      <c r="AE263" s="544"/>
      <c r="AF263" s="583"/>
      <c r="AG263" s="554"/>
      <c r="AH263" s="455"/>
      <c r="AI263" s="563"/>
      <c r="AJ263" s="593"/>
      <c r="AK263" s="571"/>
      <c r="AL263" s="456"/>
      <c r="AM263" s="379"/>
      <c r="AN263" s="425"/>
      <c r="AO263" s="498"/>
      <c r="AP263" s="23"/>
      <c r="AQ263" s="27"/>
      <c r="AR263" s="31"/>
      <c r="AS263" s="31"/>
      <c r="AT263" s="35"/>
      <c r="AU263" s="37"/>
      <c r="AV263" s="14"/>
      <c r="AW263" s="14"/>
      <c r="AX263" s="14"/>
      <c r="AY263" s="13"/>
      <c r="AZ263" s="41"/>
      <c r="BA263" s="42"/>
      <c r="BB263" s="37"/>
      <c r="BC263" s="37"/>
      <c r="BD263" s="37"/>
      <c r="BE263" s="42"/>
      <c r="BF263" s="42"/>
      <c r="BG263" s="42"/>
      <c r="BH263" s="42"/>
      <c r="BI263" s="37"/>
      <c r="BJ263" s="37"/>
      <c r="BK263" s="45"/>
      <c r="BL263" s="45"/>
      <c r="BM263" s="45"/>
      <c r="BN263" s="45"/>
      <c r="BO263" s="42"/>
      <c r="BP263" s="42"/>
      <c r="BQ263" s="42"/>
      <c r="BR263" s="45"/>
      <c r="BS263" s="37"/>
      <c r="BT263" s="45"/>
      <c r="BU263" s="47"/>
      <c r="BV263" s="51"/>
      <c r="BW263" s="520"/>
      <c r="BX263" s="529" t="str">
        <f t="shared" si="11"/>
        <v/>
      </c>
      <c r="BY263" s="510" t="str">
        <f>IF(F263="","",IF(OR(分岐管理シート!AF263&lt;13,分岐管理シート!AF263&gt;26),"error",""))</f>
        <v/>
      </c>
      <c r="BZ263" s="510" t="str">
        <f>IF(F263="","",IF(VLOOKUP(AE263,―!$AD$1:$AE$26,2,FALSE)&lt;=VLOOKUP(AF263,―!$AD$15:$AE$27,2,FALSE),"","error"))</f>
        <v/>
      </c>
      <c r="CA263" s="510"/>
      <c r="CB263" s="510"/>
      <c r="CC263" s="510"/>
      <c r="CD263" s="510"/>
      <c r="CE263" s="510"/>
      <c r="CF263" s="510"/>
      <c r="CG263" s="510" t="str">
        <f t="shared" si="12"/>
        <v/>
      </c>
      <c r="CH263" s="510" t="str">
        <f>分岐管理シート!AW263</f>
        <v/>
      </c>
      <c r="CI263" s="510" t="str">
        <f t="shared" si="13"/>
        <v/>
      </c>
      <c r="CJ263" s="52" t="str">
        <f t="shared" si="14"/>
        <v/>
      </c>
      <c r="CK263" s="11">
        <f t="shared" si="15"/>
        <v>0</v>
      </c>
    </row>
    <row r="264" spans="1:89" ht="23.4" x14ac:dyDescent="0.2">
      <c r="A264" s="16"/>
      <c r="B264" s="458"/>
      <c r="C264" s="457">
        <v>192</v>
      </c>
      <c r="D264" s="459"/>
      <c r="E264" s="460"/>
      <c r="F264" s="460"/>
      <c r="G264" s="449"/>
      <c r="H264" s="449"/>
      <c r="I264" s="452"/>
      <c r="J264" s="450"/>
      <c r="K264" s="449"/>
      <c r="L264" s="452"/>
      <c r="M264" s="452"/>
      <c r="N264" s="301">
        <v>0</v>
      </c>
      <c r="O264" s="302">
        <v>0</v>
      </c>
      <c r="P264" s="453"/>
      <c r="Q264" s="307"/>
      <c r="R264" s="307"/>
      <c r="S264" s="307"/>
      <c r="T264" s="307"/>
      <c r="U264" s="307"/>
      <c r="V264" s="454"/>
      <c r="W264" s="308"/>
      <c r="X264" s="308"/>
      <c r="Y264" s="308"/>
      <c r="Z264" s="469"/>
      <c r="AA264" s="452"/>
      <c r="AB264" s="449"/>
      <c r="AC264" s="449"/>
      <c r="AD264" s="449"/>
      <c r="AE264" s="544"/>
      <c r="AF264" s="583"/>
      <c r="AG264" s="554"/>
      <c r="AH264" s="455"/>
      <c r="AI264" s="563"/>
      <c r="AJ264" s="593"/>
      <c r="AK264" s="571"/>
      <c r="AL264" s="456"/>
      <c r="AM264" s="379"/>
      <c r="AN264" s="425"/>
      <c r="AO264" s="498"/>
      <c r="AP264" s="23"/>
      <c r="AQ264" s="27"/>
      <c r="AR264" s="31"/>
      <c r="AS264" s="31"/>
      <c r="AT264" s="35"/>
      <c r="AU264" s="37"/>
      <c r="AV264" s="14"/>
      <c r="AW264" s="14"/>
      <c r="AX264" s="14"/>
      <c r="AY264" s="13"/>
      <c r="AZ264" s="41"/>
      <c r="BA264" s="42"/>
      <c r="BB264" s="37"/>
      <c r="BC264" s="37"/>
      <c r="BD264" s="37"/>
      <c r="BE264" s="42"/>
      <c r="BF264" s="42"/>
      <c r="BG264" s="42"/>
      <c r="BH264" s="42"/>
      <c r="BI264" s="37"/>
      <c r="BJ264" s="37"/>
      <c r="BK264" s="45"/>
      <c r="BL264" s="45"/>
      <c r="BM264" s="45"/>
      <c r="BN264" s="45"/>
      <c r="BO264" s="42"/>
      <c r="BP264" s="42"/>
      <c r="BQ264" s="42"/>
      <c r="BR264" s="45"/>
      <c r="BS264" s="37"/>
      <c r="BT264" s="45"/>
      <c r="BU264" s="47"/>
      <c r="BV264" s="51"/>
      <c r="BW264" s="520"/>
      <c r="BX264" s="529" t="str">
        <f t="shared" si="11"/>
        <v/>
      </c>
      <c r="BY264" s="510" t="str">
        <f>IF(F264="","",IF(OR(分岐管理シート!AF264&lt;13,分岐管理シート!AF264&gt;26),"error",""))</f>
        <v/>
      </c>
      <c r="BZ264" s="510" t="str">
        <f>IF(F264="","",IF(VLOOKUP(AE264,―!$AD$1:$AE$26,2,FALSE)&lt;=VLOOKUP(AF264,―!$AD$15:$AE$27,2,FALSE),"","error"))</f>
        <v/>
      </c>
      <c r="CA264" s="510"/>
      <c r="CB264" s="510"/>
      <c r="CC264" s="510"/>
      <c r="CD264" s="510"/>
      <c r="CE264" s="510"/>
      <c r="CF264" s="510"/>
      <c r="CG264" s="510" t="str">
        <f t="shared" si="12"/>
        <v/>
      </c>
      <c r="CH264" s="510" t="str">
        <f>分岐管理シート!AW264</f>
        <v/>
      </c>
      <c r="CI264" s="510" t="str">
        <f t="shared" si="13"/>
        <v/>
      </c>
      <c r="CJ264" s="52" t="str">
        <f t="shared" si="14"/>
        <v/>
      </c>
      <c r="CK264" s="11">
        <f t="shared" si="15"/>
        <v>0</v>
      </c>
    </row>
    <row r="265" spans="1:89" ht="23.4" x14ac:dyDescent="0.2">
      <c r="A265" s="16"/>
      <c r="B265" s="458"/>
      <c r="C265" s="446">
        <v>193</v>
      </c>
      <c r="D265" s="459"/>
      <c r="E265" s="460"/>
      <c r="F265" s="460"/>
      <c r="G265" s="449"/>
      <c r="H265" s="449"/>
      <c r="I265" s="452"/>
      <c r="J265" s="450"/>
      <c r="K265" s="449"/>
      <c r="L265" s="452"/>
      <c r="M265" s="452"/>
      <c r="N265" s="301">
        <v>0</v>
      </c>
      <c r="O265" s="302">
        <v>0</v>
      </c>
      <c r="P265" s="453"/>
      <c r="Q265" s="307"/>
      <c r="R265" s="307"/>
      <c r="S265" s="307"/>
      <c r="T265" s="307"/>
      <c r="U265" s="307"/>
      <c r="V265" s="454"/>
      <c r="W265" s="308"/>
      <c r="X265" s="308"/>
      <c r="Y265" s="308"/>
      <c r="Z265" s="469"/>
      <c r="AA265" s="452"/>
      <c r="AB265" s="449"/>
      <c r="AC265" s="449"/>
      <c r="AD265" s="449"/>
      <c r="AE265" s="544"/>
      <c r="AF265" s="583"/>
      <c r="AG265" s="554"/>
      <c r="AH265" s="455"/>
      <c r="AI265" s="563"/>
      <c r="AJ265" s="593"/>
      <c r="AK265" s="571"/>
      <c r="AL265" s="456"/>
      <c r="AM265" s="379"/>
      <c r="AN265" s="425"/>
      <c r="AO265" s="498"/>
      <c r="AP265" s="23"/>
      <c r="AQ265" s="27"/>
      <c r="AR265" s="31"/>
      <c r="AS265" s="31"/>
      <c r="AT265" s="35"/>
      <c r="AU265" s="37"/>
      <c r="AV265" s="14"/>
      <c r="AW265" s="14"/>
      <c r="AX265" s="14"/>
      <c r="AY265" s="13"/>
      <c r="AZ265" s="41"/>
      <c r="BA265" s="42"/>
      <c r="BB265" s="37"/>
      <c r="BC265" s="37"/>
      <c r="BD265" s="37"/>
      <c r="BE265" s="42"/>
      <c r="BF265" s="42"/>
      <c r="BG265" s="42"/>
      <c r="BH265" s="42"/>
      <c r="BI265" s="37"/>
      <c r="BJ265" s="37"/>
      <c r="BK265" s="45"/>
      <c r="BL265" s="45"/>
      <c r="BM265" s="45"/>
      <c r="BN265" s="45"/>
      <c r="BO265" s="42"/>
      <c r="BP265" s="42"/>
      <c r="BQ265" s="42"/>
      <c r="BR265" s="45"/>
      <c r="BS265" s="37"/>
      <c r="BT265" s="45"/>
      <c r="BU265" s="47"/>
      <c r="BV265" s="51"/>
      <c r="BW265" s="520"/>
      <c r="BX265" s="529" t="str">
        <f t="shared" si="11"/>
        <v/>
      </c>
      <c r="BY265" s="510" t="str">
        <f>IF(F265="","",IF(OR(分岐管理シート!AF265&lt;13,分岐管理シート!AF265&gt;26),"error",""))</f>
        <v/>
      </c>
      <c r="BZ265" s="510" t="str">
        <f>IF(F265="","",IF(VLOOKUP(AE265,―!$AD$1:$AE$26,2,FALSE)&lt;=VLOOKUP(AF265,―!$AD$15:$AE$27,2,FALSE),"","error"))</f>
        <v/>
      </c>
      <c r="CA265" s="510"/>
      <c r="CB265" s="510"/>
      <c r="CC265" s="510"/>
      <c r="CD265" s="510"/>
      <c r="CE265" s="510"/>
      <c r="CF265" s="510"/>
      <c r="CG265" s="510" t="str">
        <f t="shared" si="12"/>
        <v/>
      </c>
      <c r="CH265" s="510" t="str">
        <f>分岐管理シート!AW265</f>
        <v/>
      </c>
      <c r="CI265" s="510" t="str">
        <f t="shared" si="13"/>
        <v/>
      </c>
      <c r="CJ265" s="52" t="str">
        <f t="shared" si="14"/>
        <v/>
      </c>
      <c r="CK265" s="11">
        <f t="shared" si="15"/>
        <v>0</v>
      </c>
    </row>
    <row r="266" spans="1:89" ht="23.4" x14ac:dyDescent="0.2">
      <c r="A266" s="16"/>
      <c r="B266" s="458"/>
      <c r="C266" s="457">
        <v>194</v>
      </c>
      <c r="D266" s="459"/>
      <c r="E266" s="460"/>
      <c r="F266" s="460"/>
      <c r="G266" s="449"/>
      <c r="H266" s="449"/>
      <c r="I266" s="452"/>
      <c r="J266" s="450"/>
      <c r="K266" s="449"/>
      <c r="L266" s="452"/>
      <c r="M266" s="452"/>
      <c r="N266" s="301">
        <v>0</v>
      </c>
      <c r="O266" s="302">
        <v>0</v>
      </c>
      <c r="P266" s="453"/>
      <c r="Q266" s="307"/>
      <c r="R266" s="307"/>
      <c r="S266" s="307"/>
      <c r="T266" s="307"/>
      <c r="U266" s="307"/>
      <c r="V266" s="454"/>
      <c r="W266" s="308"/>
      <c r="X266" s="308"/>
      <c r="Y266" s="308"/>
      <c r="Z266" s="469"/>
      <c r="AA266" s="452"/>
      <c r="AB266" s="449"/>
      <c r="AC266" s="449"/>
      <c r="AD266" s="449"/>
      <c r="AE266" s="544"/>
      <c r="AF266" s="583"/>
      <c r="AG266" s="554"/>
      <c r="AH266" s="455"/>
      <c r="AI266" s="563"/>
      <c r="AJ266" s="593"/>
      <c r="AK266" s="571"/>
      <c r="AL266" s="456"/>
      <c r="AM266" s="379"/>
      <c r="AN266" s="425"/>
      <c r="AO266" s="498"/>
      <c r="AP266" s="23"/>
      <c r="AQ266" s="27"/>
      <c r="AR266" s="31"/>
      <c r="AS266" s="31"/>
      <c r="AT266" s="35"/>
      <c r="AU266" s="37"/>
      <c r="AV266" s="14"/>
      <c r="AW266" s="14"/>
      <c r="AX266" s="14"/>
      <c r="AY266" s="13"/>
      <c r="AZ266" s="41"/>
      <c r="BA266" s="42"/>
      <c r="BB266" s="37"/>
      <c r="BC266" s="37"/>
      <c r="BD266" s="37"/>
      <c r="BE266" s="42"/>
      <c r="BF266" s="42"/>
      <c r="BG266" s="42"/>
      <c r="BH266" s="42"/>
      <c r="BI266" s="37"/>
      <c r="BJ266" s="37"/>
      <c r="BK266" s="45"/>
      <c r="BL266" s="45"/>
      <c r="BM266" s="45"/>
      <c r="BN266" s="45"/>
      <c r="BO266" s="42"/>
      <c r="BP266" s="42"/>
      <c r="BQ266" s="42"/>
      <c r="BR266" s="45"/>
      <c r="BS266" s="37"/>
      <c r="BT266" s="45"/>
      <c r="BU266" s="47"/>
      <c r="BV266" s="51"/>
      <c r="BW266" s="520"/>
      <c r="BX266" s="529" t="str">
        <f t="shared" ref="BX266:BX329" si="16">IF(F266="","",IF(AF266&gt;0,"","error"))</f>
        <v/>
      </c>
      <c r="BY266" s="510" t="str">
        <f>IF(F266="","",IF(OR(分岐管理シート!AF266&lt;13,分岐管理シート!AF266&gt;26),"error",""))</f>
        <v/>
      </c>
      <c r="BZ266" s="510" t="str">
        <f>IF(F266="","",IF(VLOOKUP(AE266,―!$AD$1:$AE$26,2,FALSE)&lt;=VLOOKUP(AF266,―!$AD$15:$AE$27,2,FALSE),"","error"))</f>
        <v/>
      </c>
      <c r="CA266" s="510"/>
      <c r="CB266" s="510"/>
      <c r="CC266" s="510"/>
      <c r="CD266" s="510"/>
      <c r="CE266" s="510"/>
      <c r="CF266" s="510"/>
      <c r="CG266" s="510" t="str">
        <f t="shared" ref="CG266:CG329" si="17">IF(AND(AD266&lt;&gt;"○",AF266="R7.4以降"),IF(AJ266="","error",""),"")</f>
        <v/>
      </c>
      <c r="CH266" s="510" t="str">
        <f>分岐管理シート!AW266</f>
        <v/>
      </c>
      <c r="CI266" s="510" t="str">
        <f t="shared" ref="CI266:CI329" si="18">IF(AND(H266="",OR(AJ266&lt;&gt;"",AK266&lt;&gt;"")),"error","")</f>
        <v/>
      </c>
      <c r="CJ266" s="52" t="str">
        <f t="shared" ref="CJ266:CJ329" si="19">IF(AJ266&lt;&gt;"",IF(AND(AD266&lt;&gt;"○",AF266="R7.4以降"),"","error"),"")</f>
        <v/>
      </c>
      <c r="CK266" s="11">
        <f t="shared" ref="CK266:CK329" si="20">IF(COUNTIF(BX266:CJ266,"error")&gt;0,1,0)</f>
        <v>0</v>
      </c>
    </row>
    <row r="267" spans="1:89" ht="23.4" x14ac:dyDescent="0.2">
      <c r="A267" s="16"/>
      <c r="B267" s="458"/>
      <c r="C267" s="457">
        <v>195</v>
      </c>
      <c r="D267" s="459"/>
      <c r="E267" s="460"/>
      <c r="F267" s="460"/>
      <c r="G267" s="449"/>
      <c r="H267" s="449"/>
      <c r="I267" s="452"/>
      <c r="J267" s="450"/>
      <c r="K267" s="449"/>
      <c r="L267" s="452"/>
      <c r="M267" s="452"/>
      <c r="N267" s="301">
        <v>0</v>
      </c>
      <c r="O267" s="302">
        <v>0</v>
      </c>
      <c r="P267" s="453"/>
      <c r="Q267" s="307"/>
      <c r="R267" s="307"/>
      <c r="S267" s="307"/>
      <c r="T267" s="307"/>
      <c r="U267" s="307"/>
      <c r="V267" s="454"/>
      <c r="W267" s="308"/>
      <c r="X267" s="308"/>
      <c r="Y267" s="308"/>
      <c r="Z267" s="469"/>
      <c r="AA267" s="452"/>
      <c r="AB267" s="449"/>
      <c r="AC267" s="449"/>
      <c r="AD267" s="449"/>
      <c r="AE267" s="544"/>
      <c r="AF267" s="583"/>
      <c r="AG267" s="554"/>
      <c r="AH267" s="455"/>
      <c r="AI267" s="563"/>
      <c r="AJ267" s="593"/>
      <c r="AK267" s="571"/>
      <c r="AL267" s="456"/>
      <c r="AM267" s="379"/>
      <c r="AN267" s="425"/>
      <c r="AO267" s="498"/>
      <c r="AP267" s="23"/>
      <c r="AQ267" s="27"/>
      <c r="AR267" s="31"/>
      <c r="AS267" s="31"/>
      <c r="AT267" s="35"/>
      <c r="AU267" s="37"/>
      <c r="AV267" s="14"/>
      <c r="AW267" s="14"/>
      <c r="AX267" s="14"/>
      <c r="AY267" s="13"/>
      <c r="AZ267" s="41"/>
      <c r="BA267" s="42"/>
      <c r="BB267" s="37"/>
      <c r="BC267" s="37"/>
      <c r="BD267" s="37"/>
      <c r="BE267" s="42"/>
      <c r="BF267" s="42"/>
      <c r="BG267" s="42"/>
      <c r="BH267" s="42"/>
      <c r="BI267" s="37"/>
      <c r="BJ267" s="37"/>
      <c r="BK267" s="45"/>
      <c r="BL267" s="45"/>
      <c r="BM267" s="45"/>
      <c r="BN267" s="45"/>
      <c r="BO267" s="42"/>
      <c r="BP267" s="42"/>
      <c r="BQ267" s="42"/>
      <c r="BR267" s="45"/>
      <c r="BS267" s="37"/>
      <c r="BT267" s="45"/>
      <c r="BU267" s="47"/>
      <c r="BV267" s="51"/>
      <c r="BW267" s="520"/>
      <c r="BX267" s="529" t="str">
        <f t="shared" si="16"/>
        <v/>
      </c>
      <c r="BY267" s="510" t="str">
        <f>IF(F267="","",IF(OR(分岐管理シート!AF267&lt;13,分岐管理シート!AF267&gt;26),"error",""))</f>
        <v/>
      </c>
      <c r="BZ267" s="510" t="str">
        <f>IF(F267="","",IF(VLOOKUP(AE267,―!$AD$1:$AE$26,2,FALSE)&lt;=VLOOKUP(AF267,―!$AD$15:$AE$27,2,FALSE),"","error"))</f>
        <v/>
      </c>
      <c r="CA267" s="510"/>
      <c r="CB267" s="510"/>
      <c r="CC267" s="510"/>
      <c r="CD267" s="510"/>
      <c r="CE267" s="510"/>
      <c r="CF267" s="510"/>
      <c r="CG267" s="510" t="str">
        <f t="shared" si="17"/>
        <v/>
      </c>
      <c r="CH267" s="510" t="str">
        <f>分岐管理シート!AW267</f>
        <v/>
      </c>
      <c r="CI267" s="510" t="str">
        <f t="shared" si="18"/>
        <v/>
      </c>
      <c r="CJ267" s="52" t="str">
        <f t="shared" si="19"/>
        <v/>
      </c>
      <c r="CK267" s="11">
        <f t="shared" si="20"/>
        <v>0</v>
      </c>
    </row>
    <row r="268" spans="1:89" ht="23.4" x14ac:dyDescent="0.2">
      <c r="A268" s="16"/>
      <c r="B268" s="458"/>
      <c r="C268" s="446">
        <v>196</v>
      </c>
      <c r="D268" s="459"/>
      <c r="E268" s="460"/>
      <c r="F268" s="460"/>
      <c r="G268" s="449"/>
      <c r="H268" s="449"/>
      <c r="I268" s="452"/>
      <c r="J268" s="450"/>
      <c r="K268" s="449"/>
      <c r="L268" s="452"/>
      <c r="M268" s="452"/>
      <c r="N268" s="301">
        <v>0</v>
      </c>
      <c r="O268" s="302">
        <v>0</v>
      </c>
      <c r="P268" s="453"/>
      <c r="Q268" s="307"/>
      <c r="R268" s="307"/>
      <c r="S268" s="307"/>
      <c r="T268" s="307"/>
      <c r="U268" s="307"/>
      <c r="V268" s="454"/>
      <c r="W268" s="308"/>
      <c r="X268" s="308"/>
      <c r="Y268" s="308"/>
      <c r="Z268" s="469"/>
      <c r="AA268" s="452"/>
      <c r="AB268" s="449"/>
      <c r="AC268" s="449"/>
      <c r="AD268" s="449"/>
      <c r="AE268" s="544"/>
      <c r="AF268" s="583"/>
      <c r="AG268" s="554"/>
      <c r="AH268" s="455"/>
      <c r="AI268" s="563"/>
      <c r="AJ268" s="593"/>
      <c r="AK268" s="571"/>
      <c r="AL268" s="456"/>
      <c r="AM268" s="379"/>
      <c r="AN268" s="425"/>
      <c r="AO268" s="498"/>
      <c r="AP268" s="23"/>
      <c r="AQ268" s="27"/>
      <c r="AR268" s="31"/>
      <c r="AS268" s="31"/>
      <c r="AT268" s="35"/>
      <c r="AU268" s="37"/>
      <c r="AV268" s="14"/>
      <c r="AW268" s="14"/>
      <c r="AX268" s="14"/>
      <c r="AY268" s="13"/>
      <c r="AZ268" s="41"/>
      <c r="BA268" s="42"/>
      <c r="BB268" s="37"/>
      <c r="BC268" s="37"/>
      <c r="BD268" s="37"/>
      <c r="BE268" s="42"/>
      <c r="BF268" s="42"/>
      <c r="BG268" s="42"/>
      <c r="BH268" s="42"/>
      <c r="BI268" s="37"/>
      <c r="BJ268" s="37"/>
      <c r="BK268" s="45"/>
      <c r="BL268" s="45"/>
      <c r="BM268" s="45"/>
      <c r="BN268" s="45"/>
      <c r="BO268" s="42"/>
      <c r="BP268" s="42"/>
      <c r="BQ268" s="42"/>
      <c r="BR268" s="45"/>
      <c r="BS268" s="37"/>
      <c r="BT268" s="45"/>
      <c r="BU268" s="47"/>
      <c r="BV268" s="51"/>
      <c r="BW268" s="520"/>
      <c r="BX268" s="529" t="str">
        <f t="shared" si="16"/>
        <v/>
      </c>
      <c r="BY268" s="510" t="str">
        <f>IF(F268="","",IF(OR(分岐管理シート!AF268&lt;13,分岐管理シート!AF268&gt;26),"error",""))</f>
        <v/>
      </c>
      <c r="BZ268" s="510" t="str">
        <f>IF(F268="","",IF(VLOOKUP(AE268,―!$AD$1:$AE$26,2,FALSE)&lt;=VLOOKUP(AF268,―!$AD$15:$AE$27,2,FALSE),"","error"))</f>
        <v/>
      </c>
      <c r="CA268" s="510"/>
      <c r="CB268" s="510"/>
      <c r="CC268" s="510"/>
      <c r="CD268" s="510"/>
      <c r="CE268" s="510"/>
      <c r="CF268" s="510"/>
      <c r="CG268" s="510" t="str">
        <f t="shared" si="17"/>
        <v/>
      </c>
      <c r="CH268" s="510" t="str">
        <f>分岐管理シート!AW268</f>
        <v/>
      </c>
      <c r="CI268" s="510" t="str">
        <f t="shared" si="18"/>
        <v/>
      </c>
      <c r="CJ268" s="52" t="str">
        <f t="shared" si="19"/>
        <v/>
      </c>
      <c r="CK268" s="11">
        <f t="shared" si="20"/>
        <v>0</v>
      </c>
    </row>
    <row r="269" spans="1:89" ht="23.4" x14ac:dyDescent="0.2">
      <c r="A269" s="16"/>
      <c r="B269" s="458"/>
      <c r="C269" s="457">
        <v>197</v>
      </c>
      <c r="D269" s="459"/>
      <c r="E269" s="460"/>
      <c r="F269" s="460"/>
      <c r="G269" s="449"/>
      <c r="H269" s="449"/>
      <c r="I269" s="452"/>
      <c r="J269" s="450"/>
      <c r="K269" s="449"/>
      <c r="L269" s="452"/>
      <c r="M269" s="452"/>
      <c r="N269" s="301">
        <v>0</v>
      </c>
      <c r="O269" s="302">
        <v>0</v>
      </c>
      <c r="P269" s="453"/>
      <c r="Q269" s="307"/>
      <c r="R269" s="307"/>
      <c r="S269" s="307"/>
      <c r="T269" s="307"/>
      <c r="U269" s="307"/>
      <c r="V269" s="454"/>
      <c r="W269" s="308"/>
      <c r="X269" s="308"/>
      <c r="Y269" s="308"/>
      <c r="Z269" s="469"/>
      <c r="AA269" s="452"/>
      <c r="AB269" s="449"/>
      <c r="AC269" s="449"/>
      <c r="AD269" s="449"/>
      <c r="AE269" s="544"/>
      <c r="AF269" s="583"/>
      <c r="AG269" s="554"/>
      <c r="AH269" s="455"/>
      <c r="AI269" s="563"/>
      <c r="AJ269" s="593"/>
      <c r="AK269" s="571"/>
      <c r="AL269" s="456"/>
      <c r="AM269" s="379"/>
      <c r="AN269" s="425"/>
      <c r="AO269" s="498"/>
      <c r="AP269" s="23"/>
      <c r="AQ269" s="27"/>
      <c r="AR269" s="31"/>
      <c r="AS269" s="31"/>
      <c r="AT269" s="35"/>
      <c r="AU269" s="37"/>
      <c r="AV269" s="14"/>
      <c r="AW269" s="14"/>
      <c r="AX269" s="14"/>
      <c r="AY269" s="13"/>
      <c r="AZ269" s="41"/>
      <c r="BA269" s="42"/>
      <c r="BB269" s="37"/>
      <c r="BC269" s="37"/>
      <c r="BD269" s="37"/>
      <c r="BE269" s="42"/>
      <c r="BF269" s="42"/>
      <c r="BG269" s="42"/>
      <c r="BH269" s="42"/>
      <c r="BI269" s="37"/>
      <c r="BJ269" s="37"/>
      <c r="BK269" s="45"/>
      <c r="BL269" s="45"/>
      <c r="BM269" s="45"/>
      <c r="BN269" s="45"/>
      <c r="BO269" s="42"/>
      <c r="BP269" s="42"/>
      <c r="BQ269" s="42"/>
      <c r="BR269" s="45"/>
      <c r="BS269" s="37"/>
      <c r="BT269" s="45"/>
      <c r="BU269" s="47"/>
      <c r="BV269" s="51"/>
      <c r="BW269" s="520"/>
      <c r="BX269" s="529" t="str">
        <f t="shared" si="16"/>
        <v/>
      </c>
      <c r="BY269" s="510" t="str">
        <f>IF(F269="","",IF(OR(分岐管理シート!AF269&lt;13,分岐管理シート!AF269&gt;26),"error",""))</f>
        <v/>
      </c>
      <c r="BZ269" s="510" t="str">
        <f>IF(F269="","",IF(VLOOKUP(AE269,―!$AD$1:$AE$26,2,FALSE)&lt;=VLOOKUP(AF269,―!$AD$15:$AE$27,2,FALSE),"","error"))</f>
        <v/>
      </c>
      <c r="CA269" s="510"/>
      <c r="CB269" s="510"/>
      <c r="CC269" s="510"/>
      <c r="CD269" s="510"/>
      <c r="CE269" s="510"/>
      <c r="CF269" s="510"/>
      <c r="CG269" s="510" t="str">
        <f t="shared" si="17"/>
        <v/>
      </c>
      <c r="CH269" s="510" t="str">
        <f>分岐管理シート!AW269</f>
        <v/>
      </c>
      <c r="CI269" s="510" t="str">
        <f t="shared" si="18"/>
        <v/>
      </c>
      <c r="CJ269" s="52" t="str">
        <f t="shared" si="19"/>
        <v/>
      </c>
      <c r="CK269" s="11">
        <f t="shared" si="20"/>
        <v>0</v>
      </c>
    </row>
    <row r="270" spans="1:89" ht="23.4" x14ac:dyDescent="0.2">
      <c r="A270" s="16"/>
      <c r="B270" s="458"/>
      <c r="C270" s="457">
        <v>198</v>
      </c>
      <c r="D270" s="459"/>
      <c r="E270" s="460"/>
      <c r="F270" s="460"/>
      <c r="G270" s="449"/>
      <c r="H270" s="449"/>
      <c r="I270" s="452"/>
      <c r="J270" s="450"/>
      <c r="K270" s="449"/>
      <c r="L270" s="452"/>
      <c r="M270" s="452"/>
      <c r="N270" s="301">
        <v>0</v>
      </c>
      <c r="O270" s="302">
        <v>0</v>
      </c>
      <c r="P270" s="453"/>
      <c r="Q270" s="307"/>
      <c r="R270" s="307"/>
      <c r="S270" s="307"/>
      <c r="T270" s="307"/>
      <c r="U270" s="307"/>
      <c r="V270" s="454"/>
      <c r="W270" s="308"/>
      <c r="X270" s="308"/>
      <c r="Y270" s="308"/>
      <c r="Z270" s="469"/>
      <c r="AA270" s="452"/>
      <c r="AB270" s="449"/>
      <c r="AC270" s="449"/>
      <c r="AD270" s="449"/>
      <c r="AE270" s="544"/>
      <c r="AF270" s="583"/>
      <c r="AG270" s="554"/>
      <c r="AH270" s="455"/>
      <c r="AI270" s="563"/>
      <c r="AJ270" s="593"/>
      <c r="AK270" s="571"/>
      <c r="AL270" s="456"/>
      <c r="AM270" s="379"/>
      <c r="AN270" s="425"/>
      <c r="AO270" s="498"/>
      <c r="AP270" s="23"/>
      <c r="AQ270" s="27"/>
      <c r="AR270" s="31"/>
      <c r="AS270" s="31"/>
      <c r="AT270" s="35"/>
      <c r="AU270" s="37"/>
      <c r="AV270" s="14"/>
      <c r="AW270" s="14"/>
      <c r="AX270" s="14"/>
      <c r="AY270" s="13"/>
      <c r="AZ270" s="41"/>
      <c r="BA270" s="42"/>
      <c r="BB270" s="37"/>
      <c r="BC270" s="37"/>
      <c r="BD270" s="37"/>
      <c r="BE270" s="42"/>
      <c r="BF270" s="42"/>
      <c r="BG270" s="42"/>
      <c r="BH270" s="42"/>
      <c r="BI270" s="37"/>
      <c r="BJ270" s="37"/>
      <c r="BK270" s="45"/>
      <c r="BL270" s="45"/>
      <c r="BM270" s="45"/>
      <c r="BN270" s="45"/>
      <c r="BO270" s="42"/>
      <c r="BP270" s="42"/>
      <c r="BQ270" s="42"/>
      <c r="BR270" s="45"/>
      <c r="BS270" s="37"/>
      <c r="BT270" s="45"/>
      <c r="BU270" s="47"/>
      <c r="BV270" s="51"/>
      <c r="BW270" s="520"/>
      <c r="BX270" s="529" t="str">
        <f t="shared" si="16"/>
        <v/>
      </c>
      <c r="BY270" s="510" t="str">
        <f>IF(F270="","",IF(OR(分岐管理シート!AF270&lt;13,分岐管理シート!AF270&gt;26),"error",""))</f>
        <v/>
      </c>
      <c r="BZ270" s="510" t="str">
        <f>IF(F270="","",IF(VLOOKUP(AE270,―!$AD$1:$AE$26,2,FALSE)&lt;=VLOOKUP(AF270,―!$AD$15:$AE$27,2,FALSE),"","error"))</f>
        <v/>
      </c>
      <c r="CA270" s="510"/>
      <c r="CB270" s="510"/>
      <c r="CC270" s="510"/>
      <c r="CD270" s="510"/>
      <c r="CE270" s="510"/>
      <c r="CF270" s="510"/>
      <c r="CG270" s="510" t="str">
        <f t="shared" si="17"/>
        <v/>
      </c>
      <c r="CH270" s="510" t="str">
        <f>分岐管理シート!AW270</f>
        <v/>
      </c>
      <c r="CI270" s="510" t="str">
        <f t="shared" si="18"/>
        <v/>
      </c>
      <c r="CJ270" s="52" t="str">
        <f t="shared" si="19"/>
        <v/>
      </c>
      <c r="CK270" s="11">
        <f t="shared" si="20"/>
        <v>0</v>
      </c>
    </row>
    <row r="271" spans="1:89" ht="23.4" x14ac:dyDescent="0.2">
      <c r="A271" s="16"/>
      <c r="B271" s="458"/>
      <c r="C271" s="446">
        <v>199</v>
      </c>
      <c r="D271" s="459"/>
      <c r="E271" s="460"/>
      <c r="F271" s="460"/>
      <c r="G271" s="449"/>
      <c r="H271" s="449"/>
      <c r="I271" s="452"/>
      <c r="J271" s="450"/>
      <c r="K271" s="449"/>
      <c r="L271" s="452"/>
      <c r="M271" s="452"/>
      <c r="N271" s="301">
        <v>0</v>
      </c>
      <c r="O271" s="302">
        <v>0</v>
      </c>
      <c r="P271" s="453"/>
      <c r="Q271" s="307"/>
      <c r="R271" s="307"/>
      <c r="S271" s="307"/>
      <c r="T271" s="307"/>
      <c r="U271" s="307"/>
      <c r="V271" s="454"/>
      <c r="W271" s="308"/>
      <c r="X271" s="308"/>
      <c r="Y271" s="308"/>
      <c r="Z271" s="469"/>
      <c r="AA271" s="452"/>
      <c r="AB271" s="449"/>
      <c r="AC271" s="449"/>
      <c r="AD271" s="449"/>
      <c r="AE271" s="544"/>
      <c r="AF271" s="583"/>
      <c r="AG271" s="554"/>
      <c r="AH271" s="455"/>
      <c r="AI271" s="563"/>
      <c r="AJ271" s="593"/>
      <c r="AK271" s="571"/>
      <c r="AL271" s="456"/>
      <c r="AM271" s="379"/>
      <c r="AN271" s="425"/>
      <c r="AO271" s="498"/>
      <c r="AP271" s="23"/>
      <c r="AQ271" s="27"/>
      <c r="AR271" s="31"/>
      <c r="AS271" s="31"/>
      <c r="AT271" s="35"/>
      <c r="AU271" s="37"/>
      <c r="AV271" s="14"/>
      <c r="AW271" s="14"/>
      <c r="AX271" s="14"/>
      <c r="AY271" s="13"/>
      <c r="AZ271" s="41"/>
      <c r="BA271" s="42"/>
      <c r="BB271" s="37"/>
      <c r="BC271" s="37"/>
      <c r="BD271" s="37"/>
      <c r="BE271" s="42"/>
      <c r="BF271" s="42"/>
      <c r="BG271" s="42"/>
      <c r="BH271" s="42"/>
      <c r="BI271" s="37"/>
      <c r="BJ271" s="37"/>
      <c r="BK271" s="45"/>
      <c r="BL271" s="45"/>
      <c r="BM271" s="45"/>
      <c r="BN271" s="45"/>
      <c r="BO271" s="42"/>
      <c r="BP271" s="42"/>
      <c r="BQ271" s="42"/>
      <c r="BR271" s="45"/>
      <c r="BS271" s="37"/>
      <c r="BT271" s="45"/>
      <c r="BU271" s="47"/>
      <c r="BV271" s="51"/>
      <c r="BW271" s="520"/>
      <c r="BX271" s="529" t="str">
        <f t="shared" si="16"/>
        <v/>
      </c>
      <c r="BY271" s="510" t="str">
        <f>IF(F271="","",IF(OR(分岐管理シート!AF271&lt;13,分岐管理シート!AF271&gt;26),"error",""))</f>
        <v/>
      </c>
      <c r="BZ271" s="510" t="str">
        <f>IF(F271="","",IF(VLOOKUP(AE271,―!$AD$1:$AE$26,2,FALSE)&lt;=VLOOKUP(AF271,―!$AD$15:$AE$27,2,FALSE),"","error"))</f>
        <v/>
      </c>
      <c r="CA271" s="510"/>
      <c r="CB271" s="510"/>
      <c r="CC271" s="510"/>
      <c r="CD271" s="510"/>
      <c r="CE271" s="510"/>
      <c r="CF271" s="510"/>
      <c r="CG271" s="510" t="str">
        <f t="shared" si="17"/>
        <v/>
      </c>
      <c r="CH271" s="510" t="str">
        <f>分岐管理シート!AW271</f>
        <v/>
      </c>
      <c r="CI271" s="510" t="str">
        <f t="shared" si="18"/>
        <v/>
      </c>
      <c r="CJ271" s="52" t="str">
        <f t="shared" si="19"/>
        <v/>
      </c>
      <c r="CK271" s="11">
        <f t="shared" si="20"/>
        <v>0</v>
      </c>
    </row>
    <row r="272" spans="1:89" ht="23.4" x14ac:dyDescent="0.2">
      <c r="A272" s="16"/>
      <c r="B272" s="458"/>
      <c r="C272" s="457">
        <v>200</v>
      </c>
      <c r="D272" s="459"/>
      <c r="E272" s="460"/>
      <c r="F272" s="460"/>
      <c r="G272" s="449"/>
      <c r="H272" s="449"/>
      <c r="I272" s="452"/>
      <c r="J272" s="450"/>
      <c r="K272" s="449"/>
      <c r="L272" s="452"/>
      <c r="M272" s="452"/>
      <c r="N272" s="301">
        <v>0</v>
      </c>
      <c r="O272" s="302">
        <v>0</v>
      </c>
      <c r="P272" s="453"/>
      <c r="Q272" s="307"/>
      <c r="R272" s="307"/>
      <c r="S272" s="307"/>
      <c r="T272" s="307"/>
      <c r="U272" s="307"/>
      <c r="V272" s="454"/>
      <c r="W272" s="308"/>
      <c r="X272" s="308"/>
      <c r="Y272" s="308"/>
      <c r="Z272" s="469"/>
      <c r="AA272" s="452"/>
      <c r="AB272" s="449"/>
      <c r="AC272" s="449"/>
      <c r="AD272" s="449"/>
      <c r="AE272" s="544"/>
      <c r="AF272" s="583"/>
      <c r="AG272" s="554"/>
      <c r="AH272" s="455"/>
      <c r="AI272" s="563"/>
      <c r="AJ272" s="593"/>
      <c r="AK272" s="571"/>
      <c r="AL272" s="456"/>
      <c r="AM272" s="379"/>
      <c r="AN272" s="425"/>
      <c r="AO272" s="498"/>
      <c r="AP272" s="23"/>
      <c r="AQ272" s="27"/>
      <c r="AR272" s="31"/>
      <c r="AS272" s="31"/>
      <c r="AT272" s="35"/>
      <c r="AU272" s="37"/>
      <c r="AV272" s="14"/>
      <c r="AW272" s="14"/>
      <c r="AX272" s="14"/>
      <c r="AY272" s="13"/>
      <c r="AZ272" s="41"/>
      <c r="BA272" s="42"/>
      <c r="BB272" s="37"/>
      <c r="BC272" s="37"/>
      <c r="BD272" s="37"/>
      <c r="BE272" s="42"/>
      <c r="BF272" s="42"/>
      <c r="BG272" s="42"/>
      <c r="BH272" s="42"/>
      <c r="BI272" s="37"/>
      <c r="BJ272" s="37"/>
      <c r="BK272" s="45"/>
      <c r="BL272" s="45"/>
      <c r="BM272" s="45"/>
      <c r="BN272" s="45"/>
      <c r="BO272" s="42"/>
      <c r="BP272" s="42"/>
      <c r="BQ272" s="42"/>
      <c r="BR272" s="45"/>
      <c r="BS272" s="37"/>
      <c r="BT272" s="45"/>
      <c r="BU272" s="47"/>
      <c r="BV272" s="51"/>
      <c r="BW272" s="520"/>
      <c r="BX272" s="529" t="str">
        <f t="shared" si="16"/>
        <v/>
      </c>
      <c r="BY272" s="510" t="str">
        <f>IF(F272="","",IF(OR(分岐管理シート!AF272&lt;13,分岐管理シート!AF272&gt;26),"error",""))</f>
        <v/>
      </c>
      <c r="BZ272" s="510" t="str">
        <f>IF(F272="","",IF(VLOOKUP(AE272,―!$AD$1:$AE$26,2,FALSE)&lt;=VLOOKUP(AF272,―!$AD$15:$AE$27,2,FALSE),"","error"))</f>
        <v/>
      </c>
      <c r="CA272" s="510"/>
      <c r="CB272" s="510"/>
      <c r="CC272" s="510"/>
      <c r="CD272" s="510"/>
      <c r="CE272" s="510"/>
      <c r="CF272" s="510"/>
      <c r="CG272" s="510" t="str">
        <f t="shared" si="17"/>
        <v/>
      </c>
      <c r="CH272" s="510" t="str">
        <f>分岐管理シート!AW272</f>
        <v/>
      </c>
      <c r="CI272" s="510" t="str">
        <f t="shared" si="18"/>
        <v/>
      </c>
      <c r="CJ272" s="52" t="str">
        <f t="shared" si="19"/>
        <v/>
      </c>
      <c r="CK272" s="11">
        <f t="shared" si="20"/>
        <v>0</v>
      </c>
    </row>
    <row r="273" spans="1:89" ht="23.4" x14ac:dyDescent="0.2">
      <c r="A273" s="16"/>
      <c r="B273" s="458"/>
      <c r="C273" s="457">
        <v>201</v>
      </c>
      <c r="D273" s="459"/>
      <c r="E273" s="460"/>
      <c r="F273" s="460"/>
      <c r="G273" s="449"/>
      <c r="H273" s="449"/>
      <c r="I273" s="452"/>
      <c r="J273" s="450"/>
      <c r="K273" s="449"/>
      <c r="L273" s="452"/>
      <c r="M273" s="452"/>
      <c r="N273" s="301">
        <v>0</v>
      </c>
      <c r="O273" s="302">
        <v>0</v>
      </c>
      <c r="P273" s="453"/>
      <c r="Q273" s="307"/>
      <c r="R273" s="307"/>
      <c r="S273" s="307"/>
      <c r="T273" s="307"/>
      <c r="U273" s="307"/>
      <c r="V273" s="454"/>
      <c r="W273" s="308"/>
      <c r="X273" s="308"/>
      <c r="Y273" s="308"/>
      <c r="Z273" s="469"/>
      <c r="AA273" s="452"/>
      <c r="AB273" s="449"/>
      <c r="AC273" s="449"/>
      <c r="AD273" s="449"/>
      <c r="AE273" s="544"/>
      <c r="AF273" s="583"/>
      <c r="AG273" s="554"/>
      <c r="AH273" s="455"/>
      <c r="AI273" s="563"/>
      <c r="AJ273" s="593"/>
      <c r="AK273" s="571"/>
      <c r="AL273" s="456"/>
      <c r="AM273" s="379"/>
      <c r="AN273" s="425"/>
      <c r="AO273" s="498"/>
      <c r="AP273" s="23"/>
      <c r="AQ273" s="27"/>
      <c r="AR273" s="31"/>
      <c r="AS273" s="31"/>
      <c r="AT273" s="35"/>
      <c r="AU273" s="37"/>
      <c r="AV273" s="14"/>
      <c r="AW273" s="14"/>
      <c r="AX273" s="14"/>
      <c r="AY273" s="13"/>
      <c r="AZ273" s="41"/>
      <c r="BA273" s="42"/>
      <c r="BB273" s="37"/>
      <c r="BC273" s="37"/>
      <c r="BD273" s="37"/>
      <c r="BE273" s="42"/>
      <c r="BF273" s="42"/>
      <c r="BG273" s="42"/>
      <c r="BH273" s="42"/>
      <c r="BI273" s="37"/>
      <c r="BJ273" s="37"/>
      <c r="BK273" s="45"/>
      <c r="BL273" s="45"/>
      <c r="BM273" s="45"/>
      <c r="BN273" s="45"/>
      <c r="BO273" s="42"/>
      <c r="BP273" s="42"/>
      <c r="BQ273" s="42"/>
      <c r="BR273" s="45"/>
      <c r="BS273" s="37"/>
      <c r="BT273" s="45"/>
      <c r="BU273" s="47"/>
      <c r="BV273" s="51"/>
      <c r="BW273" s="520"/>
      <c r="BX273" s="529" t="str">
        <f t="shared" si="16"/>
        <v/>
      </c>
      <c r="BY273" s="510" t="str">
        <f>IF(F273="","",IF(OR(分岐管理シート!AF273&lt;13,分岐管理シート!AF273&gt;26),"error",""))</f>
        <v/>
      </c>
      <c r="BZ273" s="510" t="str">
        <f>IF(F273="","",IF(VLOOKUP(AE273,―!$AD$1:$AE$26,2,FALSE)&lt;=VLOOKUP(AF273,―!$AD$15:$AE$27,2,FALSE),"","error"))</f>
        <v/>
      </c>
      <c r="CA273" s="510"/>
      <c r="CB273" s="510"/>
      <c r="CC273" s="510"/>
      <c r="CD273" s="510"/>
      <c r="CE273" s="510"/>
      <c r="CF273" s="510"/>
      <c r="CG273" s="510" t="str">
        <f t="shared" si="17"/>
        <v/>
      </c>
      <c r="CH273" s="510" t="str">
        <f>分岐管理シート!AW273</f>
        <v/>
      </c>
      <c r="CI273" s="510" t="str">
        <f t="shared" si="18"/>
        <v/>
      </c>
      <c r="CJ273" s="52" t="str">
        <f t="shared" si="19"/>
        <v/>
      </c>
      <c r="CK273" s="11">
        <f t="shared" si="20"/>
        <v>0</v>
      </c>
    </row>
    <row r="274" spans="1:89" ht="23.4" x14ac:dyDescent="0.2">
      <c r="A274" s="16"/>
      <c r="B274" s="458"/>
      <c r="C274" s="446">
        <v>202</v>
      </c>
      <c r="D274" s="459"/>
      <c r="E274" s="460"/>
      <c r="F274" s="460"/>
      <c r="G274" s="449"/>
      <c r="H274" s="449"/>
      <c r="I274" s="452"/>
      <c r="J274" s="450"/>
      <c r="K274" s="449"/>
      <c r="L274" s="452"/>
      <c r="M274" s="452"/>
      <c r="N274" s="301">
        <v>0</v>
      </c>
      <c r="O274" s="302">
        <v>0</v>
      </c>
      <c r="P274" s="453"/>
      <c r="Q274" s="307"/>
      <c r="R274" s="307"/>
      <c r="S274" s="307"/>
      <c r="T274" s="307"/>
      <c r="U274" s="307"/>
      <c r="V274" s="454"/>
      <c r="W274" s="308"/>
      <c r="X274" s="308"/>
      <c r="Y274" s="308"/>
      <c r="Z274" s="469"/>
      <c r="AA274" s="452"/>
      <c r="AB274" s="449"/>
      <c r="AC274" s="449"/>
      <c r="AD274" s="449"/>
      <c r="AE274" s="544"/>
      <c r="AF274" s="583"/>
      <c r="AG274" s="554"/>
      <c r="AH274" s="455"/>
      <c r="AI274" s="563"/>
      <c r="AJ274" s="593"/>
      <c r="AK274" s="571"/>
      <c r="AL274" s="456"/>
      <c r="AM274" s="379"/>
      <c r="AN274" s="425"/>
      <c r="AO274" s="498"/>
      <c r="AP274" s="23"/>
      <c r="AQ274" s="27"/>
      <c r="AR274" s="31"/>
      <c r="AS274" s="31"/>
      <c r="AT274" s="35"/>
      <c r="AU274" s="37"/>
      <c r="AV274" s="14"/>
      <c r="AW274" s="14"/>
      <c r="AX274" s="14"/>
      <c r="AY274" s="13"/>
      <c r="AZ274" s="41"/>
      <c r="BA274" s="42"/>
      <c r="BB274" s="37"/>
      <c r="BC274" s="37"/>
      <c r="BD274" s="37"/>
      <c r="BE274" s="42"/>
      <c r="BF274" s="42"/>
      <c r="BG274" s="42"/>
      <c r="BH274" s="42"/>
      <c r="BI274" s="37"/>
      <c r="BJ274" s="37"/>
      <c r="BK274" s="45"/>
      <c r="BL274" s="45"/>
      <c r="BM274" s="45"/>
      <c r="BN274" s="45"/>
      <c r="BO274" s="42"/>
      <c r="BP274" s="42"/>
      <c r="BQ274" s="42"/>
      <c r="BR274" s="45"/>
      <c r="BS274" s="37"/>
      <c r="BT274" s="45"/>
      <c r="BU274" s="47"/>
      <c r="BV274" s="51"/>
      <c r="BW274" s="520"/>
      <c r="BX274" s="529" t="str">
        <f t="shared" si="16"/>
        <v/>
      </c>
      <c r="BY274" s="510" t="str">
        <f>IF(F274="","",IF(OR(分岐管理シート!AF274&lt;13,分岐管理シート!AF274&gt;26),"error",""))</f>
        <v/>
      </c>
      <c r="BZ274" s="510" t="str">
        <f>IF(F274="","",IF(VLOOKUP(AE274,―!$AD$1:$AE$26,2,FALSE)&lt;=VLOOKUP(AF274,―!$AD$15:$AE$27,2,FALSE),"","error"))</f>
        <v/>
      </c>
      <c r="CA274" s="510"/>
      <c r="CB274" s="510"/>
      <c r="CC274" s="510"/>
      <c r="CD274" s="510"/>
      <c r="CE274" s="510"/>
      <c r="CF274" s="510"/>
      <c r="CG274" s="510" t="str">
        <f t="shared" si="17"/>
        <v/>
      </c>
      <c r="CH274" s="510" t="str">
        <f>分岐管理シート!AW274</f>
        <v/>
      </c>
      <c r="CI274" s="510" t="str">
        <f t="shared" si="18"/>
        <v/>
      </c>
      <c r="CJ274" s="52" t="str">
        <f t="shared" si="19"/>
        <v/>
      </c>
      <c r="CK274" s="11">
        <f t="shared" si="20"/>
        <v>0</v>
      </c>
    </row>
    <row r="275" spans="1:89" ht="23.4" x14ac:dyDescent="0.2">
      <c r="A275" s="16"/>
      <c r="B275" s="458"/>
      <c r="C275" s="457">
        <v>203</v>
      </c>
      <c r="D275" s="459"/>
      <c r="E275" s="460"/>
      <c r="F275" s="460"/>
      <c r="G275" s="449"/>
      <c r="H275" s="449"/>
      <c r="I275" s="452"/>
      <c r="J275" s="450"/>
      <c r="K275" s="449"/>
      <c r="L275" s="452"/>
      <c r="M275" s="452"/>
      <c r="N275" s="301">
        <v>0</v>
      </c>
      <c r="O275" s="302">
        <v>0</v>
      </c>
      <c r="P275" s="453"/>
      <c r="Q275" s="307"/>
      <c r="R275" s="307"/>
      <c r="S275" s="307"/>
      <c r="T275" s="307"/>
      <c r="U275" s="307"/>
      <c r="V275" s="454"/>
      <c r="W275" s="308"/>
      <c r="X275" s="308"/>
      <c r="Y275" s="308"/>
      <c r="Z275" s="469"/>
      <c r="AA275" s="452"/>
      <c r="AB275" s="449"/>
      <c r="AC275" s="449"/>
      <c r="AD275" s="449"/>
      <c r="AE275" s="544"/>
      <c r="AF275" s="583"/>
      <c r="AG275" s="554"/>
      <c r="AH275" s="455"/>
      <c r="AI275" s="563"/>
      <c r="AJ275" s="593"/>
      <c r="AK275" s="571"/>
      <c r="AL275" s="456"/>
      <c r="AM275" s="379"/>
      <c r="AN275" s="425"/>
      <c r="AO275" s="498"/>
      <c r="AP275" s="23"/>
      <c r="AQ275" s="27"/>
      <c r="AR275" s="31"/>
      <c r="AS275" s="31"/>
      <c r="AT275" s="35"/>
      <c r="AU275" s="37"/>
      <c r="AV275" s="14"/>
      <c r="AW275" s="14"/>
      <c r="AX275" s="14"/>
      <c r="AY275" s="13"/>
      <c r="AZ275" s="41"/>
      <c r="BA275" s="42"/>
      <c r="BB275" s="37"/>
      <c r="BC275" s="37"/>
      <c r="BD275" s="37"/>
      <c r="BE275" s="42"/>
      <c r="BF275" s="42"/>
      <c r="BG275" s="42"/>
      <c r="BH275" s="42"/>
      <c r="BI275" s="37"/>
      <c r="BJ275" s="37"/>
      <c r="BK275" s="45"/>
      <c r="BL275" s="45"/>
      <c r="BM275" s="45"/>
      <c r="BN275" s="45"/>
      <c r="BO275" s="42"/>
      <c r="BP275" s="42"/>
      <c r="BQ275" s="42"/>
      <c r="BR275" s="45"/>
      <c r="BS275" s="37"/>
      <c r="BT275" s="45"/>
      <c r="BU275" s="47"/>
      <c r="BV275" s="51"/>
      <c r="BW275" s="520"/>
      <c r="BX275" s="529" t="str">
        <f t="shared" si="16"/>
        <v/>
      </c>
      <c r="BY275" s="510" t="str">
        <f>IF(F275="","",IF(OR(分岐管理シート!AF275&lt;13,分岐管理シート!AF275&gt;26),"error",""))</f>
        <v/>
      </c>
      <c r="BZ275" s="510" t="str">
        <f>IF(F275="","",IF(VLOOKUP(AE275,―!$AD$1:$AE$26,2,FALSE)&lt;=VLOOKUP(AF275,―!$AD$15:$AE$27,2,FALSE),"","error"))</f>
        <v/>
      </c>
      <c r="CA275" s="510"/>
      <c r="CB275" s="510"/>
      <c r="CC275" s="510"/>
      <c r="CD275" s="510"/>
      <c r="CE275" s="510"/>
      <c r="CF275" s="510"/>
      <c r="CG275" s="510" t="str">
        <f t="shared" si="17"/>
        <v/>
      </c>
      <c r="CH275" s="510" t="str">
        <f>分岐管理シート!AW275</f>
        <v/>
      </c>
      <c r="CI275" s="510" t="str">
        <f t="shared" si="18"/>
        <v/>
      </c>
      <c r="CJ275" s="52" t="str">
        <f t="shared" si="19"/>
        <v/>
      </c>
      <c r="CK275" s="11">
        <f t="shared" si="20"/>
        <v>0</v>
      </c>
    </row>
    <row r="276" spans="1:89" ht="23.4" x14ac:dyDescent="0.2">
      <c r="A276" s="16"/>
      <c r="B276" s="458"/>
      <c r="C276" s="457">
        <v>204</v>
      </c>
      <c r="D276" s="459"/>
      <c r="E276" s="460"/>
      <c r="F276" s="460"/>
      <c r="G276" s="449"/>
      <c r="H276" s="449"/>
      <c r="I276" s="452"/>
      <c r="J276" s="450"/>
      <c r="K276" s="449"/>
      <c r="L276" s="452"/>
      <c r="M276" s="452"/>
      <c r="N276" s="301">
        <v>0</v>
      </c>
      <c r="O276" s="302">
        <v>0</v>
      </c>
      <c r="P276" s="453"/>
      <c r="Q276" s="307"/>
      <c r="R276" s="307"/>
      <c r="S276" s="307"/>
      <c r="T276" s="307"/>
      <c r="U276" s="307"/>
      <c r="V276" s="454"/>
      <c r="W276" s="308"/>
      <c r="X276" s="308"/>
      <c r="Y276" s="308"/>
      <c r="Z276" s="469"/>
      <c r="AA276" s="452"/>
      <c r="AB276" s="449"/>
      <c r="AC276" s="449"/>
      <c r="AD276" s="449"/>
      <c r="AE276" s="544"/>
      <c r="AF276" s="583"/>
      <c r="AG276" s="554"/>
      <c r="AH276" s="455"/>
      <c r="AI276" s="563"/>
      <c r="AJ276" s="593"/>
      <c r="AK276" s="571"/>
      <c r="AL276" s="456"/>
      <c r="AM276" s="379"/>
      <c r="AN276" s="425"/>
      <c r="AO276" s="498"/>
      <c r="AP276" s="23"/>
      <c r="AQ276" s="27"/>
      <c r="AR276" s="31"/>
      <c r="AS276" s="31"/>
      <c r="AT276" s="35"/>
      <c r="AU276" s="37"/>
      <c r="AV276" s="14"/>
      <c r="AW276" s="14"/>
      <c r="AX276" s="14"/>
      <c r="AY276" s="13"/>
      <c r="AZ276" s="41"/>
      <c r="BA276" s="42"/>
      <c r="BB276" s="37"/>
      <c r="BC276" s="37"/>
      <c r="BD276" s="37"/>
      <c r="BE276" s="42"/>
      <c r="BF276" s="42"/>
      <c r="BG276" s="42"/>
      <c r="BH276" s="42"/>
      <c r="BI276" s="37"/>
      <c r="BJ276" s="37"/>
      <c r="BK276" s="45"/>
      <c r="BL276" s="45"/>
      <c r="BM276" s="45"/>
      <c r="BN276" s="45"/>
      <c r="BO276" s="42"/>
      <c r="BP276" s="42"/>
      <c r="BQ276" s="42"/>
      <c r="BR276" s="45"/>
      <c r="BS276" s="37"/>
      <c r="BT276" s="45"/>
      <c r="BU276" s="47"/>
      <c r="BV276" s="51"/>
      <c r="BW276" s="520"/>
      <c r="BX276" s="529" t="str">
        <f t="shared" si="16"/>
        <v/>
      </c>
      <c r="BY276" s="510" t="str">
        <f>IF(F276="","",IF(OR(分岐管理シート!AF276&lt;13,分岐管理シート!AF276&gt;26),"error",""))</f>
        <v/>
      </c>
      <c r="BZ276" s="510" t="str">
        <f>IF(F276="","",IF(VLOOKUP(AE276,―!$AD$1:$AE$26,2,FALSE)&lt;=VLOOKUP(AF276,―!$AD$15:$AE$27,2,FALSE),"","error"))</f>
        <v/>
      </c>
      <c r="CA276" s="510"/>
      <c r="CB276" s="510"/>
      <c r="CC276" s="510"/>
      <c r="CD276" s="510"/>
      <c r="CE276" s="510"/>
      <c r="CF276" s="510"/>
      <c r="CG276" s="510" t="str">
        <f t="shared" si="17"/>
        <v/>
      </c>
      <c r="CH276" s="510" t="str">
        <f>分岐管理シート!AW276</f>
        <v/>
      </c>
      <c r="CI276" s="510" t="str">
        <f t="shared" si="18"/>
        <v/>
      </c>
      <c r="CJ276" s="52" t="str">
        <f t="shared" si="19"/>
        <v/>
      </c>
      <c r="CK276" s="11">
        <f t="shared" si="20"/>
        <v>0</v>
      </c>
    </row>
    <row r="277" spans="1:89" ht="23.4" x14ac:dyDescent="0.2">
      <c r="A277" s="16"/>
      <c r="B277" s="458"/>
      <c r="C277" s="446">
        <v>205</v>
      </c>
      <c r="D277" s="459"/>
      <c r="E277" s="460"/>
      <c r="F277" s="460"/>
      <c r="G277" s="449"/>
      <c r="H277" s="449"/>
      <c r="I277" s="452"/>
      <c r="J277" s="450"/>
      <c r="K277" s="449"/>
      <c r="L277" s="452"/>
      <c r="M277" s="452"/>
      <c r="N277" s="301">
        <v>0</v>
      </c>
      <c r="O277" s="302">
        <v>0</v>
      </c>
      <c r="P277" s="453"/>
      <c r="Q277" s="307"/>
      <c r="R277" s="307"/>
      <c r="S277" s="307"/>
      <c r="T277" s="307"/>
      <c r="U277" s="307"/>
      <c r="V277" s="454"/>
      <c r="W277" s="308"/>
      <c r="X277" s="308"/>
      <c r="Y277" s="308"/>
      <c r="Z277" s="469"/>
      <c r="AA277" s="452"/>
      <c r="AB277" s="449"/>
      <c r="AC277" s="449"/>
      <c r="AD277" s="449"/>
      <c r="AE277" s="544"/>
      <c r="AF277" s="583"/>
      <c r="AG277" s="554"/>
      <c r="AH277" s="455"/>
      <c r="AI277" s="563"/>
      <c r="AJ277" s="593"/>
      <c r="AK277" s="571"/>
      <c r="AL277" s="456"/>
      <c r="AM277" s="379"/>
      <c r="AN277" s="425"/>
      <c r="AO277" s="498"/>
      <c r="AP277" s="23"/>
      <c r="AQ277" s="27"/>
      <c r="AR277" s="31"/>
      <c r="AS277" s="31"/>
      <c r="AT277" s="35"/>
      <c r="AU277" s="37"/>
      <c r="AV277" s="14"/>
      <c r="AW277" s="14"/>
      <c r="AX277" s="14"/>
      <c r="AY277" s="13"/>
      <c r="AZ277" s="41"/>
      <c r="BA277" s="42"/>
      <c r="BB277" s="37"/>
      <c r="BC277" s="37"/>
      <c r="BD277" s="37"/>
      <c r="BE277" s="42"/>
      <c r="BF277" s="42"/>
      <c r="BG277" s="42"/>
      <c r="BH277" s="42"/>
      <c r="BI277" s="37"/>
      <c r="BJ277" s="37"/>
      <c r="BK277" s="45"/>
      <c r="BL277" s="45"/>
      <c r="BM277" s="45"/>
      <c r="BN277" s="45"/>
      <c r="BO277" s="42"/>
      <c r="BP277" s="42"/>
      <c r="BQ277" s="42"/>
      <c r="BR277" s="45"/>
      <c r="BS277" s="37"/>
      <c r="BT277" s="45"/>
      <c r="BU277" s="47"/>
      <c r="BV277" s="51"/>
      <c r="BW277" s="520"/>
      <c r="BX277" s="529" t="str">
        <f t="shared" si="16"/>
        <v/>
      </c>
      <c r="BY277" s="510" t="str">
        <f>IF(F277="","",IF(OR(分岐管理シート!AF277&lt;13,分岐管理シート!AF277&gt;26),"error",""))</f>
        <v/>
      </c>
      <c r="BZ277" s="510" t="str">
        <f>IF(F277="","",IF(VLOOKUP(AE277,―!$AD$1:$AE$26,2,FALSE)&lt;=VLOOKUP(AF277,―!$AD$15:$AE$27,2,FALSE),"","error"))</f>
        <v/>
      </c>
      <c r="CA277" s="510"/>
      <c r="CB277" s="510"/>
      <c r="CC277" s="510"/>
      <c r="CD277" s="510"/>
      <c r="CE277" s="510"/>
      <c r="CF277" s="510"/>
      <c r="CG277" s="510" t="str">
        <f t="shared" si="17"/>
        <v/>
      </c>
      <c r="CH277" s="510" t="str">
        <f>分岐管理シート!AW277</f>
        <v/>
      </c>
      <c r="CI277" s="510" t="str">
        <f t="shared" si="18"/>
        <v/>
      </c>
      <c r="CJ277" s="52" t="str">
        <f t="shared" si="19"/>
        <v/>
      </c>
      <c r="CK277" s="11">
        <f t="shared" si="20"/>
        <v>0</v>
      </c>
    </row>
    <row r="278" spans="1:89" ht="23.4" x14ac:dyDescent="0.2">
      <c r="A278" s="16"/>
      <c r="B278" s="458"/>
      <c r="C278" s="457">
        <v>206</v>
      </c>
      <c r="D278" s="459"/>
      <c r="E278" s="460"/>
      <c r="F278" s="460"/>
      <c r="G278" s="449"/>
      <c r="H278" s="449"/>
      <c r="I278" s="452"/>
      <c r="J278" s="450"/>
      <c r="K278" s="449"/>
      <c r="L278" s="452"/>
      <c r="M278" s="452"/>
      <c r="N278" s="301">
        <v>0</v>
      </c>
      <c r="O278" s="302">
        <v>0</v>
      </c>
      <c r="P278" s="453"/>
      <c r="Q278" s="307"/>
      <c r="R278" s="307"/>
      <c r="S278" s="307"/>
      <c r="T278" s="307"/>
      <c r="U278" s="307"/>
      <c r="V278" s="454"/>
      <c r="W278" s="308"/>
      <c r="X278" s="308"/>
      <c r="Y278" s="308"/>
      <c r="Z278" s="469"/>
      <c r="AA278" s="452"/>
      <c r="AB278" s="449"/>
      <c r="AC278" s="449"/>
      <c r="AD278" s="449"/>
      <c r="AE278" s="544"/>
      <c r="AF278" s="583"/>
      <c r="AG278" s="554"/>
      <c r="AH278" s="455"/>
      <c r="AI278" s="563"/>
      <c r="AJ278" s="593"/>
      <c r="AK278" s="571"/>
      <c r="AL278" s="456"/>
      <c r="AM278" s="379"/>
      <c r="AN278" s="425"/>
      <c r="AO278" s="498"/>
      <c r="AP278" s="23"/>
      <c r="AQ278" s="27"/>
      <c r="AR278" s="31"/>
      <c r="AS278" s="31"/>
      <c r="AT278" s="35"/>
      <c r="AU278" s="37"/>
      <c r="AV278" s="14"/>
      <c r="AW278" s="14"/>
      <c r="AX278" s="14"/>
      <c r="AY278" s="13"/>
      <c r="AZ278" s="41"/>
      <c r="BA278" s="42"/>
      <c r="BB278" s="37"/>
      <c r="BC278" s="37"/>
      <c r="BD278" s="37"/>
      <c r="BE278" s="42"/>
      <c r="BF278" s="42"/>
      <c r="BG278" s="42"/>
      <c r="BH278" s="42"/>
      <c r="BI278" s="37"/>
      <c r="BJ278" s="37"/>
      <c r="BK278" s="45"/>
      <c r="BL278" s="45"/>
      <c r="BM278" s="45"/>
      <c r="BN278" s="45"/>
      <c r="BO278" s="42"/>
      <c r="BP278" s="42"/>
      <c r="BQ278" s="42"/>
      <c r="BR278" s="45"/>
      <c r="BS278" s="37"/>
      <c r="BT278" s="45"/>
      <c r="BU278" s="47"/>
      <c r="BV278" s="51"/>
      <c r="BW278" s="520"/>
      <c r="BX278" s="529" t="str">
        <f t="shared" si="16"/>
        <v/>
      </c>
      <c r="BY278" s="510" t="str">
        <f>IF(F278="","",IF(OR(分岐管理シート!AF278&lt;13,分岐管理シート!AF278&gt;26),"error",""))</f>
        <v/>
      </c>
      <c r="BZ278" s="510" t="str">
        <f>IF(F278="","",IF(VLOOKUP(AE278,―!$AD$1:$AE$26,2,FALSE)&lt;=VLOOKUP(AF278,―!$AD$15:$AE$27,2,FALSE),"","error"))</f>
        <v/>
      </c>
      <c r="CA278" s="510"/>
      <c r="CB278" s="510"/>
      <c r="CC278" s="510"/>
      <c r="CD278" s="510"/>
      <c r="CE278" s="510"/>
      <c r="CF278" s="510"/>
      <c r="CG278" s="510" t="str">
        <f t="shared" si="17"/>
        <v/>
      </c>
      <c r="CH278" s="510" t="str">
        <f>分岐管理シート!AW278</f>
        <v/>
      </c>
      <c r="CI278" s="510" t="str">
        <f t="shared" si="18"/>
        <v/>
      </c>
      <c r="CJ278" s="52" t="str">
        <f t="shared" si="19"/>
        <v/>
      </c>
      <c r="CK278" s="11">
        <f t="shared" si="20"/>
        <v>0</v>
      </c>
    </row>
    <row r="279" spans="1:89" ht="23.4" x14ac:dyDescent="0.2">
      <c r="A279" s="16"/>
      <c r="B279" s="458"/>
      <c r="C279" s="457">
        <v>207</v>
      </c>
      <c r="D279" s="459"/>
      <c r="E279" s="460"/>
      <c r="F279" s="460"/>
      <c r="G279" s="449"/>
      <c r="H279" s="449"/>
      <c r="I279" s="452"/>
      <c r="J279" s="450"/>
      <c r="K279" s="449"/>
      <c r="L279" s="452"/>
      <c r="M279" s="452"/>
      <c r="N279" s="301">
        <v>0</v>
      </c>
      <c r="O279" s="302">
        <v>0</v>
      </c>
      <c r="P279" s="453"/>
      <c r="Q279" s="307"/>
      <c r="R279" s="307"/>
      <c r="S279" s="307"/>
      <c r="T279" s="307"/>
      <c r="U279" s="307"/>
      <c r="V279" s="454"/>
      <c r="W279" s="308"/>
      <c r="X279" s="308"/>
      <c r="Y279" s="308"/>
      <c r="Z279" s="469"/>
      <c r="AA279" s="452"/>
      <c r="AB279" s="449"/>
      <c r="AC279" s="449"/>
      <c r="AD279" s="449"/>
      <c r="AE279" s="544"/>
      <c r="AF279" s="583"/>
      <c r="AG279" s="554"/>
      <c r="AH279" s="455"/>
      <c r="AI279" s="563"/>
      <c r="AJ279" s="593"/>
      <c r="AK279" s="571"/>
      <c r="AL279" s="456"/>
      <c r="AM279" s="379"/>
      <c r="AN279" s="425"/>
      <c r="AO279" s="498"/>
      <c r="AP279" s="23"/>
      <c r="AQ279" s="27"/>
      <c r="AR279" s="31"/>
      <c r="AS279" s="31"/>
      <c r="AT279" s="35"/>
      <c r="AU279" s="37"/>
      <c r="AV279" s="14"/>
      <c r="AW279" s="14"/>
      <c r="AX279" s="14"/>
      <c r="AY279" s="13"/>
      <c r="AZ279" s="41"/>
      <c r="BA279" s="42"/>
      <c r="BB279" s="37"/>
      <c r="BC279" s="37"/>
      <c r="BD279" s="37"/>
      <c r="BE279" s="42"/>
      <c r="BF279" s="42"/>
      <c r="BG279" s="42"/>
      <c r="BH279" s="42"/>
      <c r="BI279" s="37"/>
      <c r="BJ279" s="37"/>
      <c r="BK279" s="45"/>
      <c r="BL279" s="45"/>
      <c r="BM279" s="45"/>
      <c r="BN279" s="45"/>
      <c r="BO279" s="42"/>
      <c r="BP279" s="42"/>
      <c r="BQ279" s="42"/>
      <c r="BR279" s="45"/>
      <c r="BS279" s="37"/>
      <c r="BT279" s="45"/>
      <c r="BU279" s="47"/>
      <c r="BV279" s="51"/>
      <c r="BW279" s="520"/>
      <c r="BX279" s="529" t="str">
        <f t="shared" si="16"/>
        <v/>
      </c>
      <c r="BY279" s="510" t="str">
        <f>IF(F279="","",IF(OR(分岐管理シート!AF279&lt;13,分岐管理シート!AF279&gt;26),"error",""))</f>
        <v/>
      </c>
      <c r="BZ279" s="510" t="str">
        <f>IF(F279="","",IF(VLOOKUP(AE279,―!$AD$1:$AE$26,2,FALSE)&lt;=VLOOKUP(AF279,―!$AD$15:$AE$27,2,FALSE),"","error"))</f>
        <v/>
      </c>
      <c r="CA279" s="510"/>
      <c r="CB279" s="510"/>
      <c r="CC279" s="510"/>
      <c r="CD279" s="510"/>
      <c r="CE279" s="510"/>
      <c r="CF279" s="510"/>
      <c r="CG279" s="510" t="str">
        <f t="shared" si="17"/>
        <v/>
      </c>
      <c r="CH279" s="510" t="str">
        <f>分岐管理シート!AW279</f>
        <v/>
      </c>
      <c r="CI279" s="510" t="str">
        <f t="shared" si="18"/>
        <v/>
      </c>
      <c r="CJ279" s="52" t="str">
        <f t="shared" si="19"/>
        <v/>
      </c>
      <c r="CK279" s="11">
        <f t="shared" si="20"/>
        <v>0</v>
      </c>
    </row>
    <row r="280" spans="1:89" ht="23.4" x14ac:dyDescent="0.2">
      <c r="A280" s="16"/>
      <c r="B280" s="458"/>
      <c r="C280" s="446">
        <v>208</v>
      </c>
      <c r="D280" s="459"/>
      <c r="E280" s="460"/>
      <c r="F280" s="460"/>
      <c r="G280" s="449"/>
      <c r="H280" s="449"/>
      <c r="I280" s="452"/>
      <c r="J280" s="450"/>
      <c r="K280" s="449"/>
      <c r="L280" s="452"/>
      <c r="M280" s="452"/>
      <c r="N280" s="301">
        <v>0</v>
      </c>
      <c r="O280" s="302">
        <v>0</v>
      </c>
      <c r="P280" s="453"/>
      <c r="Q280" s="307"/>
      <c r="R280" s="307"/>
      <c r="S280" s="307"/>
      <c r="T280" s="307"/>
      <c r="U280" s="307"/>
      <c r="V280" s="454"/>
      <c r="W280" s="308"/>
      <c r="X280" s="308"/>
      <c r="Y280" s="308"/>
      <c r="Z280" s="469"/>
      <c r="AA280" s="452"/>
      <c r="AB280" s="449"/>
      <c r="AC280" s="449"/>
      <c r="AD280" s="449"/>
      <c r="AE280" s="544"/>
      <c r="AF280" s="583"/>
      <c r="AG280" s="554"/>
      <c r="AH280" s="455"/>
      <c r="AI280" s="563"/>
      <c r="AJ280" s="593"/>
      <c r="AK280" s="571"/>
      <c r="AL280" s="456"/>
      <c r="AM280" s="379"/>
      <c r="AN280" s="425"/>
      <c r="AO280" s="498"/>
      <c r="AP280" s="23"/>
      <c r="AQ280" s="27"/>
      <c r="AR280" s="31"/>
      <c r="AS280" s="31"/>
      <c r="AT280" s="35"/>
      <c r="AU280" s="37"/>
      <c r="AV280" s="14"/>
      <c r="AW280" s="14"/>
      <c r="AX280" s="14"/>
      <c r="AY280" s="13"/>
      <c r="AZ280" s="41"/>
      <c r="BA280" s="42"/>
      <c r="BB280" s="37"/>
      <c r="BC280" s="37"/>
      <c r="BD280" s="37"/>
      <c r="BE280" s="42"/>
      <c r="BF280" s="42"/>
      <c r="BG280" s="42"/>
      <c r="BH280" s="42"/>
      <c r="BI280" s="37"/>
      <c r="BJ280" s="37"/>
      <c r="BK280" s="45"/>
      <c r="BL280" s="45"/>
      <c r="BM280" s="45"/>
      <c r="BN280" s="45"/>
      <c r="BO280" s="42"/>
      <c r="BP280" s="42"/>
      <c r="BQ280" s="42"/>
      <c r="BR280" s="45"/>
      <c r="BS280" s="37"/>
      <c r="BT280" s="45"/>
      <c r="BU280" s="47"/>
      <c r="BV280" s="51"/>
      <c r="BW280" s="520"/>
      <c r="BX280" s="529" t="str">
        <f t="shared" si="16"/>
        <v/>
      </c>
      <c r="BY280" s="510" t="str">
        <f>IF(F280="","",IF(OR(分岐管理シート!AF280&lt;13,分岐管理シート!AF280&gt;26),"error",""))</f>
        <v/>
      </c>
      <c r="BZ280" s="510" t="str">
        <f>IF(F280="","",IF(VLOOKUP(AE280,―!$AD$1:$AE$26,2,FALSE)&lt;=VLOOKUP(AF280,―!$AD$15:$AE$27,2,FALSE),"","error"))</f>
        <v/>
      </c>
      <c r="CA280" s="510"/>
      <c r="CB280" s="510"/>
      <c r="CC280" s="510"/>
      <c r="CD280" s="510"/>
      <c r="CE280" s="510"/>
      <c r="CF280" s="510"/>
      <c r="CG280" s="510" t="str">
        <f t="shared" si="17"/>
        <v/>
      </c>
      <c r="CH280" s="510" t="str">
        <f>分岐管理シート!AW280</f>
        <v/>
      </c>
      <c r="CI280" s="510" t="str">
        <f t="shared" si="18"/>
        <v/>
      </c>
      <c r="CJ280" s="52" t="str">
        <f t="shared" si="19"/>
        <v/>
      </c>
      <c r="CK280" s="11">
        <f t="shared" si="20"/>
        <v>0</v>
      </c>
    </row>
    <row r="281" spans="1:89" ht="23.4" x14ac:dyDescent="0.2">
      <c r="A281" s="16"/>
      <c r="B281" s="458"/>
      <c r="C281" s="457">
        <v>209</v>
      </c>
      <c r="D281" s="459"/>
      <c r="E281" s="460"/>
      <c r="F281" s="460"/>
      <c r="G281" s="449"/>
      <c r="H281" s="449"/>
      <c r="I281" s="452"/>
      <c r="J281" s="450"/>
      <c r="K281" s="449"/>
      <c r="L281" s="452"/>
      <c r="M281" s="452"/>
      <c r="N281" s="301">
        <v>0</v>
      </c>
      <c r="O281" s="302">
        <v>0</v>
      </c>
      <c r="P281" s="453"/>
      <c r="Q281" s="307"/>
      <c r="R281" s="307"/>
      <c r="S281" s="307"/>
      <c r="T281" s="307"/>
      <c r="U281" s="307"/>
      <c r="V281" s="454"/>
      <c r="W281" s="308"/>
      <c r="X281" s="308"/>
      <c r="Y281" s="308"/>
      <c r="Z281" s="469"/>
      <c r="AA281" s="452"/>
      <c r="AB281" s="449"/>
      <c r="AC281" s="449"/>
      <c r="AD281" s="449"/>
      <c r="AE281" s="544"/>
      <c r="AF281" s="583"/>
      <c r="AG281" s="554"/>
      <c r="AH281" s="455"/>
      <c r="AI281" s="563"/>
      <c r="AJ281" s="593"/>
      <c r="AK281" s="571"/>
      <c r="AL281" s="456"/>
      <c r="AM281" s="379"/>
      <c r="AN281" s="425"/>
      <c r="AO281" s="498"/>
      <c r="AP281" s="23"/>
      <c r="AQ281" s="27"/>
      <c r="AR281" s="31"/>
      <c r="AS281" s="31"/>
      <c r="AT281" s="35"/>
      <c r="AU281" s="37"/>
      <c r="AV281" s="14"/>
      <c r="AW281" s="14"/>
      <c r="AX281" s="14"/>
      <c r="AY281" s="13"/>
      <c r="AZ281" s="41"/>
      <c r="BA281" s="42"/>
      <c r="BB281" s="37"/>
      <c r="BC281" s="37"/>
      <c r="BD281" s="37"/>
      <c r="BE281" s="42"/>
      <c r="BF281" s="42"/>
      <c r="BG281" s="42"/>
      <c r="BH281" s="42"/>
      <c r="BI281" s="37"/>
      <c r="BJ281" s="37"/>
      <c r="BK281" s="45"/>
      <c r="BL281" s="45"/>
      <c r="BM281" s="45"/>
      <c r="BN281" s="45"/>
      <c r="BO281" s="42"/>
      <c r="BP281" s="42"/>
      <c r="BQ281" s="42"/>
      <c r="BR281" s="45"/>
      <c r="BS281" s="37"/>
      <c r="BT281" s="45"/>
      <c r="BU281" s="47"/>
      <c r="BV281" s="51"/>
      <c r="BW281" s="520"/>
      <c r="BX281" s="529" t="str">
        <f t="shared" si="16"/>
        <v/>
      </c>
      <c r="BY281" s="510" t="str">
        <f>IF(F281="","",IF(OR(分岐管理シート!AF281&lt;13,分岐管理シート!AF281&gt;26),"error",""))</f>
        <v/>
      </c>
      <c r="BZ281" s="510" t="str">
        <f>IF(F281="","",IF(VLOOKUP(AE281,―!$AD$1:$AE$26,2,FALSE)&lt;=VLOOKUP(AF281,―!$AD$15:$AE$27,2,FALSE),"","error"))</f>
        <v/>
      </c>
      <c r="CA281" s="510"/>
      <c r="CB281" s="510"/>
      <c r="CC281" s="510"/>
      <c r="CD281" s="510"/>
      <c r="CE281" s="510"/>
      <c r="CF281" s="510"/>
      <c r="CG281" s="510" t="str">
        <f t="shared" si="17"/>
        <v/>
      </c>
      <c r="CH281" s="510" t="str">
        <f>分岐管理シート!AW281</f>
        <v/>
      </c>
      <c r="CI281" s="510" t="str">
        <f t="shared" si="18"/>
        <v/>
      </c>
      <c r="CJ281" s="52" t="str">
        <f t="shared" si="19"/>
        <v/>
      </c>
      <c r="CK281" s="11">
        <f t="shared" si="20"/>
        <v>0</v>
      </c>
    </row>
    <row r="282" spans="1:89" ht="23.4" x14ac:dyDescent="0.2">
      <c r="A282" s="16"/>
      <c r="B282" s="458"/>
      <c r="C282" s="457">
        <v>210</v>
      </c>
      <c r="D282" s="459"/>
      <c r="E282" s="460"/>
      <c r="F282" s="460"/>
      <c r="G282" s="449"/>
      <c r="H282" s="449"/>
      <c r="I282" s="452"/>
      <c r="J282" s="450"/>
      <c r="K282" s="449"/>
      <c r="L282" s="452"/>
      <c r="M282" s="452"/>
      <c r="N282" s="301">
        <v>0</v>
      </c>
      <c r="O282" s="302">
        <v>0</v>
      </c>
      <c r="P282" s="453"/>
      <c r="Q282" s="307"/>
      <c r="R282" s="307"/>
      <c r="S282" s="307"/>
      <c r="T282" s="307"/>
      <c r="U282" s="307"/>
      <c r="V282" s="454"/>
      <c r="W282" s="308"/>
      <c r="X282" s="308"/>
      <c r="Y282" s="308"/>
      <c r="Z282" s="469"/>
      <c r="AA282" s="452"/>
      <c r="AB282" s="449"/>
      <c r="AC282" s="449"/>
      <c r="AD282" s="449"/>
      <c r="AE282" s="544"/>
      <c r="AF282" s="583"/>
      <c r="AG282" s="554"/>
      <c r="AH282" s="455"/>
      <c r="AI282" s="563"/>
      <c r="AJ282" s="593"/>
      <c r="AK282" s="571"/>
      <c r="AL282" s="456"/>
      <c r="AM282" s="379"/>
      <c r="AN282" s="425"/>
      <c r="AO282" s="498"/>
      <c r="AP282" s="23"/>
      <c r="AQ282" s="27"/>
      <c r="AR282" s="31"/>
      <c r="AS282" s="31"/>
      <c r="AT282" s="35"/>
      <c r="AU282" s="37"/>
      <c r="AV282" s="14"/>
      <c r="AW282" s="14"/>
      <c r="AX282" s="14"/>
      <c r="AY282" s="13"/>
      <c r="AZ282" s="41"/>
      <c r="BA282" s="42"/>
      <c r="BB282" s="37"/>
      <c r="BC282" s="37"/>
      <c r="BD282" s="37"/>
      <c r="BE282" s="42"/>
      <c r="BF282" s="42"/>
      <c r="BG282" s="42"/>
      <c r="BH282" s="42"/>
      <c r="BI282" s="37"/>
      <c r="BJ282" s="37"/>
      <c r="BK282" s="45"/>
      <c r="BL282" s="45"/>
      <c r="BM282" s="45"/>
      <c r="BN282" s="45"/>
      <c r="BO282" s="42"/>
      <c r="BP282" s="42"/>
      <c r="BQ282" s="42"/>
      <c r="BR282" s="45"/>
      <c r="BS282" s="37"/>
      <c r="BT282" s="45"/>
      <c r="BU282" s="47"/>
      <c r="BV282" s="51"/>
      <c r="BW282" s="520"/>
      <c r="BX282" s="529" t="str">
        <f t="shared" si="16"/>
        <v/>
      </c>
      <c r="BY282" s="510" t="str">
        <f>IF(F282="","",IF(OR(分岐管理シート!AF282&lt;13,分岐管理シート!AF282&gt;26),"error",""))</f>
        <v/>
      </c>
      <c r="BZ282" s="510" t="str">
        <f>IF(F282="","",IF(VLOOKUP(AE282,―!$AD$1:$AE$26,2,FALSE)&lt;=VLOOKUP(AF282,―!$AD$15:$AE$27,2,FALSE),"","error"))</f>
        <v/>
      </c>
      <c r="CA282" s="510"/>
      <c r="CB282" s="510"/>
      <c r="CC282" s="510"/>
      <c r="CD282" s="510"/>
      <c r="CE282" s="510"/>
      <c r="CF282" s="510"/>
      <c r="CG282" s="510" t="str">
        <f t="shared" si="17"/>
        <v/>
      </c>
      <c r="CH282" s="510" t="str">
        <f>分岐管理シート!AW282</f>
        <v/>
      </c>
      <c r="CI282" s="510" t="str">
        <f t="shared" si="18"/>
        <v/>
      </c>
      <c r="CJ282" s="52" t="str">
        <f t="shared" si="19"/>
        <v/>
      </c>
      <c r="CK282" s="11">
        <f t="shared" si="20"/>
        <v>0</v>
      </c>
    </row>
    <row r="283" spans="1:89" ht="23.4" x14ac:dyDescent="0.2">
      <c r="A283" s="16"/>
      <c r="B283" s="458"/>
      <c r="C283" s="446">
        <v>211</v>
      </c>
      <c r="D283" s="459"/>
      <c r="E283" s="460"/>
      <c r="F283" s="460"/>
      <c r="G283" s="449"/>
      <c r="H283" s="449"/>
      <c r="I283" s="452"/>
      <c r="J283" s="450"/>
      <c r="K283" s="449"/>
      <c r="L283" s="452"/>
      <c r="M283" s="452"/>
      <c r="N283" s="301">
        <v>0</v>
      </c>
      <c r="O283" s="302">
        <v>0</v>
      </c>
      <c r="P283" s="453"/>
      <c r="Q283" s="307"/>
      <c r="R283" s="307"/>
      <c r="S283" s="307"/>
      <c r="T283" s="307"/>
      <c r="U283" s="307"/>
      <c r="V283" s="454"/>
      <c r="W283" s="308"/>
      <c r="X283" s="308"/>
      <c r="Y283" s="308"/>
      <c r="Z283" s="469"/>
      <c r="AA283" s="452"/>
      <c r="AB283" s="449"/>
      <c r="AC283" s="449"/>
      <c r="AD283" s="449"/>
      <c r="AE283" s="544"/>
      <c r="AF283" s="583"/>
      <c r="AG283" s="554"/>
      <c r="AH283" s="455"/>
      <c r="AI283" s="563"/>
      <c r="AJ283" s="593"/>
      <c r="AK283" s="571"/>
      <c r="AL283" s="456"/>
      <c r="AM283" s="379"/>
      <c r="AN283" s="425"/>
      <c r="AO283" s="498"/>
      <c r="AP283" s="23"/>
      <c r="AQ283" s="27"/>
      <c r="AR283" s="31"/>
      <c r="AS283" s="31"/>
      <c r="AT283" s="35"/>
      <c r="AU283" s="37"/>
      <c r="AV283" s="14"/>
      <c r="AW283" s="14"/>
      <c r="AX283" s="14"/>
      <c r="AY283" s="13"/>
      <c r="AZ283" s="41"/>
      <c r="BA283" s="42"/>
      <c r="BB283" s="37"/>
      <c r="BC283" s="37"/>
      <c r="BD283" s="37"/>
      <c r="BE283" s="42"/>
      <c r="BF283" s="42"/>
      <c r="BG283" s="42"/>
      <c r="BH283" s="42"/>
      <c r="BI283" s="37"/>
      <c r="BJ283" s="37"/>
      <c r="BK283" s="45"/>
      <c r="BL283" s="45"/>
      <c r="BM283" s="45"/>
      <c r="BN283" s="45"/>
      <c r="BO283" s="42"/>
      <c r="BP283" s="42"/>
      <c r="BQ283" s="42"/>
      <c r="BR283" s="45"/>
      <c r="BS283" s="37"/>
      <c r="BT283" s="45"/>
      <c r="BU283" s="47"/>
      <c r="BV283" s="51"/>
      <c r="BW283" s="520"/>
      <c r="BX283" s="529" t="str">
        <f t="shared" si="16"/>
        <v/>
      </c>
      <c r="BY283" s="510" t="str">
        <f>IF(F283="","",IF(OR(分岐管理シート!AF283&lt;13,分岐管理シート!AF283&gt;26),"error",""))</f>
        <v/>
      </c>
      <c r="BZ283" s="510" t="str">
        <f>IF(F283="","",IF(VLOOKUP(AE283,―!$AD$1:$AE$26,2,FALSE)&lt;=VLOOKUP(AF283,―!$AD$15:$AE$27,2,FALSE),"","error"))</f>
        <v/>
      </c>
      <c r="CA283" s="510"/>
      <c r="CB283" s="510"/>
      <c r="CC283" s="510"/>
      <c r="CD283" s="510"/>
      <c r="CE283" s="510"/>
      <c r="CF283" s="510"/>
      <c r="CG283" s="510" t="str">
        <f t="shared" si="17"/>
        <v/>
      </c>
      <c r="CH283" s="510" t="str">
        <f>分岐管理シート!AW283</f>
        <v/>
      </c>
      <c r="CI283" s="510" t="str">
        <f t="shared" si="18"/>
        <v/>
      </c>
      <c r="CJ283" s="52" t="str">
        <f t="shared" si="19"/>
        <v/>
      </c>
      <c r="CK283" s="11">
        <f t="shared" si="20"/>
        <v>0</v>
      </c>
    </row>
    <row r="284" spans="1:89" ht="23.4" x14ac:dyDescent="0.2">
      <c r="A284" s="16"/>
      <c r="B284" s="458"/>
      <c r="C284" s="457">
        <v>212</v>
      </c>
      <c r="D284" s="459"/>
      <c r="E284" s="460"/>
      <c r="F284" s="460"/>
      <c r="G284" s="449"/>
      <c r="H284" s="449"/>
      <c r="I284" s="452"/>
      <c r="J284" s="450"/>
      <c r="K284" s="449"/>
      <c r="L284" s="452"/>
      <c r="M284" s="452"/>
      <c r="N284" s="301">
        <v>0</v>
      </c>
      <c r="O284" s="302">
        <v>0</v>
      </c>
      <c r="P284" s="453"/>
      <c r="Q284" s="307"/>
      <c r="R284" s="307"/>
      <c r="S284" s="307"/>
      <c r="T284" s="307"/>
      <c r="U284" s="307"/>
      <c r="V284" s="454"/>
      <c r="W284" s="308"/>
      <c r="X284" s="308"/>
      <c r="Y284" s="308"/>
      <c r="Z284" s="469"/>
      <c r="AA284" s="452"/>
      <c r="AB284" s="449"/>
      <c r="AC284" s="449"/>
      <c r="AD284" s="449"/>
      <c r="AE284" s="544"/>
      <c r="AF284" s="583"/>
      <c r="AG284" s="554"/>
      <c r="AH284" s="455"/>
      <c r="AI284" s="563"/>
      <c r="AJ284" s="593"/>
      <c r="AK284" s="571"/>
      <c r="AL284" s="456"/>
      <c r="AM284" s="379"/>
      <c r="AN284" s="425"/>
      <c r="AO284" s="498"/>
      <c r="AP284" s="23"/>
      <c r="AQ284" s="27"/>
      <c r="AR284" s="31"/>
      <c r="AS284" s="31"/>
      <c r="AT284" s="35"/>
      <c r="AU284" s="37"/>
      <c r="AV284" s="14"/>
      <c r="AW284" s="14"/>
      <c r="AX284" s="14"/>
      <c r="AY284" s="13"/>
      <c r="AZ284" s="41"/>
      <c r="BA284" s="42"/>
      <c r="BB284" s="37"/>
      <c r="BC284" s="37"/>
      <c r="BD284" s="37"/>
      <c r="BE284" s="42"/>
      <c r="BF284" s="42"/>
      <c r="BG284" s="42"/>
      <c r="BH284" s="42"/>
      <c r="BI284" s="37"/>
      <c r="BJ284" s="37"/>
      <c r="BK284" s="45"/>
      <c r="BL284" s="45"/>
      <c r="BM284" s="45"/>
      <c r="BN284" s="45"/>
      <c r="BO284" s="42"/>
      <c r="BP284" s="42"/>
      <c r="BQ284" s="42"/>
      <c r="BR284" s="45"/>
      <c r="BS284" s="37"/>
      <c r="BT284" s="45"/>
      <c r="BU284" s="47"/>
      <c r="BV284" s="51"/>
      <c r="BW284" s="520"/>
      <c r="BX284" s="529" t="str">
        <f t="shared" si="16"/>
        <v/>
      </c>
      <c r="BY284" s="510" t="str">
        <f>IF(F284="","",IF(OR(分岐管理シート!AF284&lt;13,分岐管理シート!AF284&gt;26),"error",""))</f>
        <v/>
      </c>
      <c r="BZ284" s="510" t="str">
        <f>IF(F284="","",IF(VLOOKUP(AE284,―!$AD$1:$AE$26,2,FALSE)&lt;=VLOOKUP(AF284,―!$AD$15:$AE$27,2,FALSE),"","error"))</f>
        <v/>
      </c>
      <c r="CA284" s="510"/>
      <c r="CB284" s="510"/>
      <c r="CC284" s="510"/>
      <c r="CD284" s="510"/>
      <c r="CE284" s="510"/>
      <c r="CF284" s="510"/>
      <c r="CG284" s="510" t="str">
        <f t="shared" si="17"/>
        <v/>
      </c>
      <c r="CH284" s="510" t="str">
        <f>分岐管理シート!AW284</f>
        <v/>
      </c>
      <c r="CI284" s="510" t="str">
        <f t="shared" si="18"/>
        <v/>
      </c>
      <c r="CJ284" s="52" t="str">
        <f t="shared" si="19"/>
        <v/>
      </c>
      <c r="CK284" s="11">
        <f t="shared" si="20"/>
        <v>0</v>
      </c>
    </row>
    <row r="285" spans="1:89" ht="23.4" x14ac:dyDescent="0.2">
      <c r="A285" s="16"/>
      <c r="B285" s="458"/>
      <c r="C285" s="457">
        <v>213</v>
      </c>
      <c r="D285" s="459"/>
      <c r="E285" s="460"/>
      <c r="F285" s="460"/>
      <c r="G285" s="449"/>
      <c r="H285" s="449"/>
      <c r="I285" s="452"/>
      <c r="J285" s="450"/>
      <c r="K285" s="449"/>
      <c r="L285" s="452"/>
      <c r="M285" s="452"/>
      <c r="N285" s="301">
        <v>0</v>
      </c>
      <c r="O285" s="302">
        <v>0</v>
      </c>
      <c r="P285" s="453"/>
      <c r="Q285" s="307"/>
      <c r="R285" s="307"/>
      <c r="S285" s="307"/>
      <c r="T285" s="307"/>
      <c r="U285" s="307"/>
      <c r="V285" s="454"/>
      <c r="W285" s="308"/>
      <c r="X285" s="308"/>
      <c r="Y285" s="308"/>
      <c r="Z285" s="469"/>
      <c r="AA285" s="452"/>
      <c r="AB285" s="449"/>
      <c r="AC285" s="449"/>
      <c r="AD285" s="449"/>
      <c r="AE285" s="544"/>
      <c r="AF285" s="583"/>
      <c r="AG285" s="554"/>
      <c r="AH285" s="455"/>
      <c r="AI285" s="563"/>
      <c r="AJ285" s="593"/>
      <c r="AK285" s="571"/>
      <c r="AL285" s="456"/>
      <c r="AM285" s="379"/>
      <c r="AN285" s="425"/>
      <c r="AO285" s="498"/>
      <c r="AP285" s="23"/>
      <c r="AQ285" s="27"/>
      <c r="AR285" s="31"/>
      <c r="AS285" s="31"/>
      <c r="AT285" s="35"/>
      <c r="AU285" s="37"/>
      <c r="AV285" s="14"/>
      <c r="AW285" s="14"/>
      <c r="AX285" s="14"/>
      <c r="AY285" s="13"/>
      <c r="AZ285" s="41"/>
      <c r="BA285" s="42"/>
      <c r="BB285" s="37"/>
      <c r="BC285" s="37"/>
      <c r="BD285" s="37"/>
      <c r="BE285" s="42"/>
      <c r="BF285" s="42"/>
      <c r="BG285" s="42"/>
      <c r="BH285" s="42"/>
      <c r="BI285" s="37"/>
      <c r="BJ285" s="37"/>
      <c r="BK285" s="45"/>
      <c r="BL285" s="45"/>
      <c r="BM285" s="45"/>
      <c r="BN285" s="45"/>
      <c r="BO285" s="42"/>
      <c r="BP285" s="42"/>
      <c r="BQ285" s="42"/>
      <c r="BR285" s="45"/>
      <c r="BS285" s="37"/>
      <c r="BT285" s="45"/>
      <c r="BU285" s="47"/>
      <c r="BV285" s="51"/>
      <c r="BW285" s="520"/>
      <c r="BX285" s="529" t="str">
        <f t="shared" si="16"/>
        <v/>
      </c>
      <c r="BY285" s="510" t="str">
        <f>IF(F285="","",IF(OR(分岐管理シート!AF285&lt;13,分岐管理シート!AF285&gt;26),"error",""))</f>
        <v/>
      </c>
      <c r="BZ285" s="510" t="str">
        <f>IF(F285="","",IF(VLOOKUP(AE285,―!$AD$1:$AE$26,2,FALSE)&lt;=VLOOKUP(AF285,―!$AD$15:$AE$27,2,FALSE),"","error"))</f>
        <v/>
      </c>
      <c r="CA285" s="510"/>
      <c r="CB285" s="510"/>
      <c r="CC285" s="510"/>
      <c r="CD285" s="510"/>
      <c r="CE285" s="510"/>
      <c r="CF285" s="510"/>
      <c r="CG285" s="510" t="str">
        <f t="shared" si="17"/>
        <v/>
      </c>
      <c r="CH285" s="510" t="str">
        <f>分岐管理シート!AW285</f>
        <v/>
      </c>
      <c r="CI285" s="510" t="str">
        <f t="shared" si="18"/>
        <v/>
      </c>
      <c r="CJ285" s="52" t="str">
        <f t="shared" si="19"/>
        <v/>
      </c>
      <c r="CK285" s="11">
        <f t="shared" si="20"/>
        <v>0</v>
      </c>
    </row>
    <row r="286" spans="1:89" ht="23.4" x14ac:dyDescent="0.2">
      <c r="A286" s="16"/>
      <c r="B286" s="458"/>
      <c r="C286" s="446">
        <v>214</v>
      </c>
      <c r="D286" s="459"/>
      <c r="E286" s="460"/>
      <c r="F286" s="460"/>
      <c r="G286" s="449"/>
      <c r="H286" s="449"/>
      <c r="I286" s="452"/>
      <c r="J286" s="450"/>
      <c r="K286" s="449"/>
      <c r="L286" s="452"/>
      <c r="M286" s="452"/>
      <c r="N286" s="301">
        <v>0</v>
      </c>
      <c r="O286" s="302">
        <v>0</v>
      </c>
      <c r="P286" s="453"/>
      <c r="Q286" s="307"/>
      <c r="R286" s="307"/>
      <c r="S286" s="307"/>
      <c r="T286" s="307"/>
      <c r="U286" s="307"/>
      <c r="V286" s="454"/>
      <c r="W286" s="308"/>
      <c r="X286" s="308"/>
      <c r="Y286" s="308"/>
      <c r="Z286" s="469"/>
      <c r="AA286" s="452"/>
      <c r="AB286" s="449"/>
      <c r="AC286" s="449"/>
      <c r="AD286" s="449"/>
      <c r="AE286" s="544"/>
      <c r="AF286" s="583"/>
      <c r="AG286" s="554"/>
      <c r="AH286" s="455"/>
      <c r="AI286" s="563"/>
      <c r="AJ286" s="593"/>
      <c r="AK286" s="571"/>
      <c r="AL286" s="456"/>
      <c r="AM286" s="379"/>
      <c r="AN286" s="425"/>
      <c r="AO286" s="498"/>
      <c r="AP286" s="23"/>
      <c r="AQ286" s="27"/>
      <c r="AR286" s="31"/>
      <c r="AS286" s="31"/>
      <c r="AT286" s="35"/>
      <c r="AU286" s="37"/>
      <c r="AV286" s="14"/>
      <c r="AW286" s="14"/>
      <c r="AX286" s="14"/>
      <c r="AY286" s="13"/>
      <c r="AZ286" s="41"/>
      <c r="BA286" s="42"/>
      <c r="BB286" s="37"/>
      <c r="BC286" s="37"/>
      <c r="BD286" s="37"/>
      <c r="BE286" s="42"/>
      <c r="BF286" s="42"/>
      <c r="BG286" s="42"/>
      <c r="BH286" s="42"/>
      <c r="BI286" s="37"/>
      <c r="BJ286" s="37"/>
      <c r="BK286" s="45"/>
      <c r="BL286" s="45"/>
      <c r="BM286" s="45"/>
      <c r="BN286" s="45"/>
      <c r="BO286" s="42"/>
      <c r="BP286" s="42"/>
      <c r="BQ286" s="42"/>
      <c r="BR286" s="45"/>
      <c r="BS286" s="37"/>
      <c r="BT286" s="45"/>
      <c r="BU286" s="47"/>
      <c r="BV286" s="51"/>
      <c r="BW286" s="520"/>
      <c r="BX286" s="529" t="str">
        <f t="shared" si="16"/>
        <v/>
      </c>
      <c r="BY286" s="510" t="str">
        <f>IF(F286="","",IF(OR(分岐管理シート!AF286&lt;13,分岐管理シート!AF286&gt;26),"error",""))</f>
        <v/>
      </c>
      <c r="BZ286" s="510" t="str">
        <f>IF(F286="","",IF(VLOOKUP(AE286,―!$AD$1:$AE$26,2,FALSE)&lt;=VLOOKUP(AF286,―!$AD$15:$AE$27,2,FALSE),"","error"))</f>
        <v/>
      </c>
      <c r="CA286" s="510"/>
      <c r="CB286" s="510"/>
      <c r="CC286" s="510"/>
      <c r="CD286" s="510"/>
      <c r="CE286" s="510"/>
      <c r="CF286" s="510"/>
      <c r="CG286" s="510" t="str">
        <f t="shared" si="17"/>
        <v/>
      </c>
      <c r="CH286" s="510" t="str">
        <f>分岐管理シート!AW286</f>
        <v/>
      </c>
      <c r="CI286" s="510" t="str">
        <f t="shared" si="18"/>
        <v/>
      </c>
      <c r="CJ286" s="52" t="str">
        <f t="shared" si="19"/>
        <v/>
      </c>
      <c r="CK286" s="11">
        <f t="shared" si="20"/>
        <v>0</v>
      </c>
    </row>
    <row r="287" spans="1:89" ht="23.4" x14ac:dyDescent="0.2">
      <c r="A287" s="16"/>
      <c r="B287" s="458"/>
      <c r="C287" s="457">
        <v>215</v>
      </c>
      <c r="D287" s="459"/>
      <c r="E287" s="460"/>
      <c r="F287" s="460"/>
      <c r="G287" s="449"/>
      <c r="H287" s="449"/>
      <c r="I287" s="452"/>
      <c r="J287" s="450"/>
      <c r="K287" s="449"/>
      <c r="L287" s="452"/>
      <c r="M287" s="452"/>
      <c r="N287" s="301">
        <v>0</v>
      </c>
      <c r="O287" s="302">
        <v>0</v>
      </c>
      <c r="P287" s="453"/>
      <c r="Q287" s="307"/>
      <c r="R287" s="307"/>
      <c r="S287" s="307"/>
      <c r="T287" s="307"/>
      <c r="U287" s="307"/>
      <c r="V287" s="454"/>
      <c r="W287" s="308"/>
      <c r="X287" s="308"/>
      <c r="Y287" s="308"/>
      <c r="Z287" s="469"/>
      <c r="AA287" s="452"/>
      <c r="AB287" s="449"/>
      <c r="AC287" s="449"/>
      <c r="AD287" s="449"/>
      <c r="AE287" s="544"/>
      <c r="AF287" s="583"/>
      <c r="AG287" s="554"/>
      <c r="AH287" s="455"/>
      <c r="AI287" s="563"/>
      <c r="AJ287" s="593"/>
      <c r="AK287" s="571"/>
      <c r="AL287" s="456"/>
      <c r="AM287" s="379"/>
      <c r="AN287" s="425"/>
      <c r="AO287" s="498"/>
      <c r="AP287" s="23"/>
      <c r="AQ287" s="27"/>
      <c r="AR287" s="31"/>
      <c r="AS287" s="31"/>
      <c r="AT287" s="35"/>
      <c r="AU287" s="37"/>
      <c r="AV287" s="14"/>
      <c r="AW287" s="14"/>
      <c r="AX287" s="14"/>
      <c r="AY287" s="13"/>
      <c r="AZ287" s="41"/>
      <c r="BA287" s="42"/>
      <c r="BB287" s="37"/>
      <c r="BC287" s="37"/>
      <c r="BD287" s="37"/>
      <c r="BE287" s="42"/>
      <c r="BF287" s="42"/>
      <c r="BG287" s="42"/>
      <c r="BH287" s="42"/>
      <c r="BI287" s="37"/>
      <c r="BJ287" s="37"/>
      <c r="BK287" s="45"/>
      <c r="BL287" s="45"/>
      <c r="BM287" s="45"/>
      <c r="BN287" s="45"/>
      <c r="BO287" s="42"/>
      <c r="BP287" s="42"/>
      <c r="BQ287" s="42"/>
      <c r="BR287" s="45"/>
      <c r="BS287" s="37"/>
      <c r="BT287" s="45"/>
      <c r="BU287" s="47"/>
      <c r="BV287" s="51"/>
      <c r="BW287" s="520"/>
      <c r="BX287" s="529" t="str">
        <f t="shared" si="16"/>
        <v/>
      </c>
      <c r="BY287" s="510" t="str">
        <f>IF(F287="","",IF(OR(分岐管理シート!AF287&lt;13,分岐管理シート!AF287&gt;26),"error",""))</f>
        <v/>
      </c>
      <c r="BZ287" s="510" t="str">
        <f>IF(F287="","",IF(VLOOKUP(AE287,―!$AD$1:$AE$26,2,FALSE)&lt;=VLOOKUP(AF287,―!$AD$15:$AE$27,2,FALSE),"","error"))</f>
        <v/>
      </c>
      <c r="CA287" s="510"/>
      <c r="CB287" s="510"/>
      <c r="CC287" s="510"/>
      <c r="CD287" s="510"/>
      <c r="CE287" s="510"/>
      <c r="CF287" s="510"/>
      <c r="CG287" s="510" t="str">
        <f t="shared" si="17"/>
        <v/>
      </c>
      <c r="CH287" s="510" t="str">
        <f>分岐管理シート!AW287</f>
        <v/>
      </c>
      <c r="CI287" s="510" t="str">
        <f t="shared" si="18"/>
        <v/>
      </c>
      <c r="CJ287" s="52" t="str">
        <f t="shared" si="19"/>
        <v/>
      </c>
      <c r="CK287" s="11">
        <f t="shared" si="20"/>
        <v>0</v>
      </c>
    </row>
    <row r="288" spans="1:89" ht="23.4" x14ac:dyDescent="0.2">
      <c r="A288" s="16"/>
      <c r="B288" s="458"/>
      <c r="C288" s="457">
        <v>216</v>
      </c>
      <c r="D288" s="459"/>
      <c r="E288" s="460"/>
      <c r="F288" s="460"/>
      <c r="G288" s="449"/>
      <c r="H288" s="449"/>
      <c r="I288" s="452"/>
      <c r="J288" s="450"/>
      <c r="K288" s="449"/>
      <c r="L288" s="452"/>
      <c r="M288" s="452"/>
      <c r="N288" s="301">
        <v>0</v>
      </c>
      <c r="O288" s="302">
        <v>0</v>
      </c>
      <c r="P288" s="453"/>
      <c r="Q288" s="307"/>
      <c r="R288" s="307"/>
      <c r="S288" s="307"/>
      <c r="T288" s="307"/>
      <c r="U288" s="307"/>
      <c r="V288" s="454"/>
      <c r="W288" s="308"/>
      <c r="X288" s="308"/>
      <c r="Y288" s="308"/>
      <c r="Z288" s="469"/>
      <c r="AA288" s="452"/>
      <c r="AB288" s="449"/>
      <c r="AC288" s="449"/>
      <c r="AD288" s="449"/>
      <c r="AE288" s="544"/>
      <c r="AF288" s="583"/>
      <c r="AG288" s="554"/>
      <c r="AH288" s="455"/>
      <c r="AI288" s="563"/>
      <c r="AJ288" s="593"/>
      <c r="AK288" s="571"/>
      <c r="AL288" s="456"/>
      <c r="AM288" s="379"/>
      <c r="AN288" s="425"/>
      <c r="AO288" s="498"/>
      <c r="AP288" s="23"/>
      <c r="AQ288" s="27"/>
      <c r="AR288" s="31"/>
      <c r="AS288" s="31"/>
      <c r="AT288" s="35"/>
      <c r="AU288" s="37"/>
      <c r="AV288" s="14"/>
      <c r="AW288" s="14"/>
      <c r="AX288" s="14"/>
      <c r="AY288" s="13"/>
      <c r="AZ288" s="41"/>
      <c r="BA288" s="42"/>
      <c r="BB288" s="37"/>
      <c r="BC288" s="37"/>
      <c r="BD288" s="37"/>
      <c r="BE288" s="42"/>
      <c r="BF288" s="42"/>
      <c r="BG288" s="42"/>
      <c r="BH288" s="42"/>
      <c r="BI288" s="37"/>
      <c r="BJ288" s="37"/>
      <c r="BK288" s="45"/>
      <c r="BL288" s="45"/>
      <c r="BM288" s="45"/>
      <c r="BN288" s="45"/>
      <c r="BO288" s="42"/>
      <c r="BP288" s="42"/>
      <c r="BQ288" s="42"/>
      <c r="BR288" s="45"/>
      <c r="BS288" s="37"/>
      <c r="BT288" s="45"/>
      <c r="BU288" s="47"/>
      <c r="BV288" s="51"/>
      <c r="BW288" s="520"/>
      <c r="BX288" s="529" t="str">
        <f t="shared" si="16"/>
        <v/>
      </c>
      <c r="BY288" s="510" t="str">
        <f>IF(F288="","",IF(OR(分岐管理シート!AF288&lt;13,分岐管理シート!AF288&gt;26),"error",""))</f>
        <v/>
      </c>
      <c r="BZ288" s="510" t="str">
        <f>IF(F288="","",IF(VLOOKUP(AE288,―!$AD$1:$AE$26,2,FALSE)&lt;=VLOOKUP(AF288,―!$AD$15:$AE$27,2,FALSE),"","error"))</f>
        <v/>
      </c>
      <c r="CA288" s="510"/>
      <c r="CB288" s="510"/>
      <c r="CC288" s="510"/>
      <c r="CD288" s="510"/>
      <c r="CE288" s="510"/>
      <c r="CF288" s="510"/>
      <c r="CG288" s="510" t="str">
        <f t="shared" si="17"/>
        <v/>
      </c>
      <c r="CH288" s="510" t="str">
        <f>分岐管理シート!AW288</f>
        <v/>
      </c>
      <c r="CI288" s="510" t="str">
        <f t="shared" si="18"/>
        <v/>
      </c>
      <c r="CJ288" s="52" t="str">
        <f t="shared" si="19"/>
        <v/>
      </c>
      <c r="CK288" s="11">
        <f t="shared" si="20"/>
        <v>0</v>
      </c>
    </row>
    <row r="289" spans="1:89" ht="23.4" x14ac:dyDescent="0.2">
      <c r="A289" s="16"/>
      <c r="B289" s="458"/>
      <c r="C289" s="446">
        <v>217</v>
      </c>
      <c r="D289" s="459"/>
      <c r="E289" s="460"/>
      <c r="F289" s="460"/>
      <c r="G289" s="449"/>
      <c r="H289" s="449"/>
      <c r="I289" s="452"/>
      <c r="J289" s="450"/>
      <c r="K289" s="449"/>
      <c r="L289" s="452"/>
      <c r="M289" s="452"/>
      <c r="N289" s="301">
        <v>0</v>
      </c>
      <c r="O289" s="302">
        <v>0</v>
      </c>
      <c r="P289" s="453"/>
      <c r="Q289" s="307"/>
      <c r="R289" s="307"/>
      <c r="S289" s="307"/>
      <c r="T289" s="307"/>
      <c r="U289" s="307"/>
      <c r="V289" s="454"/>
      <c r="W289" s="308"/>
      <c r="X289" s="308"/>
      <c r="Y289" s="308"/>
      <c r="Z289" s="469"/>
      <c r="AA289" s="452"/>
      <c r="AB289" s="449"/>
      <c r="AC289" s="449"/>
      <c r="AD289" s="449"/>
      <c r="AE289" s="544"/>
      <c r="AF289" s="583"/>
      <c r="AG289" s="554"/>
      <c r="AH289" s="455"/>
      <c r="AI289" s="563"/>
      <c r="AJ289" s="593"/>
      <c r="AK289" s="571"/>
      <c r="AL289" s="456"/>
      <c r="AM289" s="379"/>
      <c r="AN289" s="425"/>
      <c r="AO289" s="498"/>
      <c r="AP289" s="23"/>
      <c r="AQ289" s="27"/>
      <c r="AR289" s="31"/>
      <c r="AS289" s="31"/>
      <c r="AT289" s="35"/>
      <c r="AU289" s="37"/>
      <c r="AV289" s="14"/>
      <c r="AW289" s="14"/>
      <c r="AX289" s="14"/>
      <c r="AY289" s="13"/>
      <c r="AZ289" s="41"/>
      <c r="BA289" s="42"/>
      <c r="BB289" s="37"/>
      <c r="BC289" s="37"/>
      <c r="BD289" s="37"/>
      <c r="BE289" s="42"/>
      <c r="BF289" s="42"/>
      <c r="BG289" s="42"/>
      <c r="BH289" s="42"/>
      <c r="BI289" s="37"/>
      <c r="BJ289" s="37"/>
      <c r="BK289" s="45"/>
      <c r="BL289" s="45"/>
      <c r="BM289" s="45"/>
      <c r="BN289" s="45"/>
      <c r="BO289" s="42"/>
      <c r="BP289" s="42"/>
      <c r="BQ289" s="42"/>
      <c r="BR289" s="45"/>
      <c r="BS289" s="37"/>
      <c r="BT289" s="45"/>
      <c r="BU289" s="47"/>
      <c r="BV289" s="51"/>
      <c r="BW289" s="520"/>
      <c r="BX289" s="529" t="str">
        <f t="shared" si="16"/>
        <v/>
      </c>
      <c r="BY289" s="510" t="str">
        <f>IF(F289="","",IF(OR(分岐管理シート!AF289&lt;13,分岐管理シート!AF289&gt;26),"error",""))</f>
        <v/>
      </c>
      <c r="BZ289" s="510" t="str">
        <f>IF(F289="","",IF(VLOOKUP(AE289,―!$AD$1:$AE$26,2,FALSE)&lt;=VLOOKUP(AF289,―!$AD$15:$AE$27,2,FALSE),"","error"))</f>
        <v/>
      </c>
      <c r="CA289" s="510"/>
      <c r="CB289" s="510"/>
      <c r="CC289" s="510"/>
      <c r="CD289" s="510"/>
      <c r="CE289" s="510"/>
      <c r="CF289" s="510"/>
      <c r="CG289" s="510" t="str">
        <f t="shared" si="17"/>
        <v/>
      </c>
      <c r="CH289" s="510" t="str">
        <f>分岐管理シート!AW289</f>
        <v/>
      </c>
      <c r="CI289" s="510" t="str">
        <f t="shared" si="18"/>
        <v/>
      </c>
      <c r="CJ289" s="52" t="str">
        <f t="shared" si="19"/>
        <v/>
      </c>
      <c r="CK289" s="11">
        <f t="shared" si="20"/>
        <v>0</v>
      </c>
    </row>
    <row r="290" spans="1:89" ht="23.4" x14ac:dyDescent="0.2">
      <c r="A290" s="16"/>
      <c r="B290" s="458"/>
      <c r="C290" s="457">
        <v>218</v>
      </c>
      <c r="D290" s="459"/>
      <c r="E290" s="460"/>
      <c r="F290" s="460"/>
      <c r="G290" s="449"/>
      <c r="H290" s="449"/>
      <c r="I290" s="452"/>
      <c r="J290" s="450"/>
      <c r="K290" s="449"/>
      <c r="L290" s="452"/>
      <c r="M290" s="452"/>
      <c r="N290" s="301">
        <v>0</v>
      </c>
      <c r="O290" s="302">
        <v>0</v>
      </c>
      <c r="P290" s="453"/>
      <c r="Q290" s="307"/>
      <c r="R290" s="307"/>
      <c r="S290" s="307"/>
      <c r="T290" s="307"/>
      <c r="U290" s="307"/>
      <c r="V290" s="454"/>
      <c r="W290" s="308"/>
      <c r="X290" s="308"/>
      <c r="Y290" s="308"/>
      <c r="Z290" s="469"/>
      <c r="AA290" s="452"/>
      <c r="AB290" s="449"/>
      <c r="AC290" s="449"/>
      <c r="AD290" s="449"/>
      <c r="AE290" s="544"/>
      <c r="AF290" s="583"/>
      <c r="AG290" s="554"/>
      <c r="AH290" s="455"/>
      <c r="AI290" s="563"/>
      <c r="AJ290" s="593"/>
      <c r="AK290" s="571"/>
      <c r="AL290" s="456"/>
      <c r="AM290" s="379"/>
      <c r="AN290" s="425"/>
      <c r="AO290" s="498"/>
      <c r="AP290" s="23"/>
      <c r="AQ290" s="27"/>
      <c r="AR290" s="31"/>
      <c r="AS290" s="31"/>
      <c r="AT290" s="35"/>
      <c r="AU290" s="37"/>
      <c r="AV290" s="14"/>
      <c r="AW290" s="14"/>
      <c r="AX290" s="14"/>
      <c r="AY290" s="13"/>
      <c r="AZ290" s="41"/>
      <c r="BA290" s="42"/>
      <c r="BB290" s="37"/>
      <c r="BC290" s="37"/>
      <c r="BD290" s="37"/>
      <c r="BE290" s="42"/>
      <c r="BF290" s="42"/>
      <c r="BG290" s="42"/>
      <c r="BH290" s="42"/>
      <c r="BI290" s="37"/>
      <c r="BJ290" s="37"/>
      <c r="BK290" s="45"/>
      <c r="BL290" s="45"/>
      <c r="BM290" s="45"/>
      <c r="BN290" s="45"/>
      <c r="BO290" s="42"/>
      <c r="BP290" s="42"/>
      <c r="BQ290" s="42"/>
      <c r="BR290" s="45"/>
      <c r="BS290" s="37"/>
      <c r="BT290" s="45"/>
      <c r="BU290" s="47"/>
      <c r="BV290" s="51"/>
      <c r="BW290" s="520"/>
      <c r="BX290" s="529" t="str">
        <f t="shared" si="16"/>
        <v/>
      </c>
      <c r="BY290" s="510" t="str">
        <f>IF(F290="","",IF(OR(分岐管理シート!AF290&lt;13,分岐管理シート!AF290&gt;26),"error",""))</f>
        <v/>
      </c>
      <c r="BZ290" s="510" t="str">
        <f>IF(F290="","",IF(VLOOKUP(AE290,―!$AD$1:$AE$26,2,FALSE)&lt;=VLOOKUP(AF290,―!$AD$15:$AE$27,2,FALSE),"","error"))</f>
        <v/>
      </c>
      <c r="CA290" s="510"/>
      <c r="CB290" s="510"/>
      <c r="CC290" s="510"/>
      <c r="CD290" s="510"/>
      <c r="CE290" s="510"/>
      <c r="CF290" s="510"/>
      <c r="CG290" s="510" t="str">
        <f t="shared" si="17"/>
        <v/>
      </c>
      <c r="CH290" s="510" t="str">
        <f>分岐管理シート!AW290</f>
        <v/>
      </c>
      <c r="CI290" s="510" t="str">
        <f t="shared" si="18"/>
        <v/>
      </c>
      <c r="CJ290" s="52" t="str">
        <f t="shared" si="19"/>
        <v/>
      </c>
      <c r="CK290" s="11">
        <f t="shared" si="20"/>
        <v>0</v>
      </c>
    </row>
    <row r="291" spans="1:89" ht="23.4" x14ac:dyDescent="0.2">
      <c r="A291" s="16"/>
      <c r="B291" s="458"/>
      <c r="C291" s="457">
        <v>219</v>
      </c>
      <c r="D291" s="459"/>
      <c r="E291" s="460"/>
      <c r="F291" s="460"/>
      <c r="G291" s="449"/>
      <c r="H291" s="449"/>
      <c r="I291" s="452"/>
      <c r="J291" s="450"/>
      <c r="K291" s="449"/>
      <c r="L291" s="452"/>
      <c r="M291" s="452"/>
      <c r="N291" s="301">
        <v>0</v>
      </c>
      <c r="O291" s="302">
        <v>0</v>
      </c>
      <c r="P291" s="453"/>
      <c r="Q291" s="307"/>
      <c r="R291" s="307"/>
      <c r="S291" s="307"/>
      <c r="T291" s="307"/>
      <c r="U291" s="307"/>
      <c r="V291" s="454"/>
      <c r="W291" s="308"/>
      <c r="X291" s="308"/>
      <c r="Y291" s="308"/>
      <c r="Z291" s="469"/>
      <c r="AA291" s="452"/>
      <c r="AB291" s="449"/>
      <c r="AC291" s="449"/>
      <c r="AD291" s="449"/>
      <c r="AE291" s="544"/>
      <c r="AF291" s="583"/>
      <c r="AG291" s="554"/>
      <c r="AH291" s="455"/>
      <c r="AI291" s="563"/>
      <c r="AJ291" s="593"/>
      <c r="AK291" s="571"/>
      <c r="AL291" s="456"/>
      <c r="AM291" s="379"/>
      <c r="AN291" s="425"/>
      <c r="AO291" s="498"/>
      <c r="AP291" s="23"/>
      <c r="AQ291" s="27"/>
      <c r="AR291" s="31"/>
      <c r="AS291" s="31"/>
      <c r="AT291" s="35"/>
      <c r="AU291" s="37"/>
      <c r="AV291" s="14"/>
      <c r="AW291" s="14"/>
      <c r="AX291" s="14"/>
      <c r="AY291" s="13"/>
      <c r="AZ291" s="41"/>
      <c r="BA291" s="42"/>
      <c r="BB291" s="37"/>
      <c r="BC291" s="37"/>
      <c r="BD291" s="37"/>
      <c r="BE291" s="42"/>
      <c r="BF291" s="42"/>
      <c r="BG291" s="42"/>
      <c r="BH291" s="42"/>
      <c r="BI291" s="37"/>
      <c r="BJ291" s="37"/>
      <c r="BK291" s="45"/>
      <c r="BL291" s="45"/>
      <c r="BM291" s="45"/>
      <c r="BN291" s="45"/>
      <c r="BO291" s="42"/>
      <c r="BP291" s="42"/>
      <c r="BQ291" s="42"/>
      <c r="BR291" s="45"/>
      <c r="BS291" s="37"/>
      <c r="BT291" s="45"/>
      <c r="BU291" s="47"/>
      <c r="BV291" s="51"/>
      <c r="BW291" s="520"/>
      <c r="BX291" s="529" t="str">
        <f t="shared" si="16"/>
        <v/>
      </c>
      <c r="BY291" s="510" t="str">
        <f>IF(F291="","",IF(OR(分岐管理シート!AF291&lt;13,分岐管理シート!AF291&gt;26),"error",""))</f>
        <v/>
      </c>
      <c r="BZ291" s="510" t="str">
        <f>IF(F291="","",IF(VLOOKUP(AE291,―!$AD$1:$AE$26,2,FALSE)&lt;=VLOOKUP(AF291,―!$AD$15:$AE$27,2,FALSE),"","error"))</f>
        <v/>
      </c>
      <c r="CA291" s="510"/>
      <c r="CB291" s="510"/>
      <c r="CC291" s="510"/>
      <c r="CD291" s="510"/>
      <c r="CE291" s="510"/>
      <c r="CF291" s="510"/>
      <c r="CG291" s="510" t="str">
        <f t="shared" si="17"/>
        <v/>
      </c>
      <c r="CH291" s="510" t="str">
        <f>分岐管理シート!AW291</f>
        <v/>
      </c>
      <c r="CI291" s="510" t="str">
        <f t="shared" si="18"/>
        <v/>
      </c>
      <c r="CJ291" s="52" t="str">
        <f t="shared" si="19"/>
        <v/>
      </c>
      <c r="CK291" s="11">
        <f t="shared" si="20"/>
        <v>0</v>
      </c>
    </row>
    <row r="292" spans="1:89" ht="23.4" x14ac:dyDescent="0.2">
      <c r="A292" s="16"/>
      <c r="B292" s="458"/>
      <c r="C292" s="446">
        <v>220</v>
      </c>
      <c r="D292" s="459"/>
      <c r="E292" s="460"/>
      <c r="F292" s="460"/>
      <c r="G292" s="449"/>
      <c r="H292" s="449"/>
      <c r="I292" s="452"/>
      <c r="J292" s="450"/>
      <c r="K292" s="449"/>
      <c r="L292" s="452"/>
      <c r="M292" s="452"/>
      <c r="N292" s="301">
        <v>0</v>
      </c>
      <c r="O292" s="302">
        <v>0</v>
      </c>
      <c r="P292" s="453"/>
      <c r="Q292" s="307"/>
      <c r="R292" s="307"/>
      <c r="S292" s="307"/>
      <c r="T292" s="307"/>
      <c r="U292" s="307"/>
      <c r="V292" s="454"/>
      <c r="W292" s="308"/>
      <c r="X292" s="308"/>
      <c r="Y292" s="308"/>
      <c r="Z292" s="469"/>
      <c r="AA292" s="452"/>
      <c r="AB292" s="449"/>
      <c r="AC292" s="449"/>
      <c r="AD292" s="449"/>
      <c r="AE292" s="544"/>
      <c r="AF292" s="583"/>
      <c r="AG292" s="554"/>
      <c r="AH292" s="455"/>
      <c r="AI292" s="563"/>
      <c r="AJ292" s="593"/>
      <c r="AK292" s="571"/>
      <c r="AL292" s="456"/>
      <c r="AM292" s="379"/>
      <c r="AN292" s="425"/>
      <c r="AO292" s="498"/>
      <c r="AP292" s="23"/>
      <c r="AQ292" s="27"/>
      <c r="AR292" s="31"/>
      <c r="AS292" s="31"/>
      <c r="AT292" s="35"/>
      <c r="AU292" s="37"/>
      <c r="AV292" s="14"/>
      <c r="AW292" s="14"/>
      <c r="AX292" s="14"/>
      <c r="AY292" s="13"/>
      <c r="AZ292" s="41"/>
      <c r="BA292" s="42"/>
      <c r="BB292" s="37"/>
      <c r="BC292" s="37"/>
      <c r="BD292" s="37"/>
      <c r="BE292" s="42"/>
      <c r="BF292" s="42"/>
      <c r="BG292" s="42"/>
      <c r="BH292" s="42"/>
      <c r="BI292" s="37"/>
      <c r="BJ292" s="37"/>
      <c r="BK292" s="45"/>
      <c r="BL292" s="45"/>
      <c r="BM292" s="45"/>
      <c r="BN292" s="45"/>
      <c r="BO292" s="42"/>
      <c r="BP292" s="42"/>
      <c r="BQ292" s="42"/>
      <c r="BR292" s="45"/>
      <c r="BS292" s="37"/>
      <c r="BT292" s="45"/>
      <c r="BU292" s="47"/>
      <c r="BV292" s="51"/>
      <c r="BW292" s="520"/>
      <c r="BX292" s="529" t="str">
        <f t="shared" si="16"/>
        <v/>
      </c>
      <c r="BY292" s="510" t="str">
        <f>IF(F292="","",IF(OR(分岐管理シート!AF292&lt;13,分岐管理シート!AF292&gt;26),"error",""))</f>
        <v/>
      </c>
      <c r="BZ292" s="510" t="str">
        <f>IF(F292="","",IF(VLOOKUP(AE292,―!$AD$1:$AE$26,2,FALSE)&lt;=VLOOKUP(AF292,―!$AD$15:$AE$27,2,FALSE),"","error"))</f>
        <v/>
      </c>
      <c r="CA292" s="510"/>
      <c r="CB292" s="510"/>
      <c r="CC292" s="510"/>
      <c r="CD292" s="510"/>
      <c r="CE292" s="510"/>
      <c r="CF292" s="510"/>
      <c r="CG292" s="510" t="str">
        <f t="shared" si="17"/>
        <v/>
      </c>
      <c r="CH292" s="510" t="str">
        <f>分岐管理シート!AW292</f>
        <v/>
      </c>
      <c r="CI292" s="510" t="str">
        <f t="shared" si="18"/>
        <v/>
      </c>
      <c r="CJ292" s="52" t="str">
        <f t="shared" si="19"/>
        <v/>
      </c>
      <c r="CK292" s="11">
        <f t="shared" si="20"/>
        <v>0</v>
      </c>
    </row>
    <row r="293" spans="1:89" ht="23.4" x14ac:dyDescent="0.2">
      <c r="A293" s="16"/>
      <c r="B293" s="458"/>
      <c r="C293" s="457">
        <v>221</v>
      </c>
      <c r="D293" s="459"/>
      <c r="E293" s="460"/>
      <c r="F293" s="460"/>
      <c r="G293" s="449"/>
      <c r="H293" s="449"/>
      <c r="I293" s="452"/>
      <c r="J293" s="450"/>
      <c r="K293" s="449"/>
      <c r="L293" s="452"/>
      <c r="M293" s="452"/>
      <c r="N293" s="301">
        <v>0</v>
      </c>
      <c r="O293" s="302">
        <v>0</v>
      </c>
      <c r="P293" s="453"/>
      <c r="Q293" s="307"/>
      <c r="R293" s="307"/>
      <c r="S293" s="307"/>
      <c r="T293" s="307"/>
      <c r="U293" s="307"/>
      <c r="V293" s="454"/>
      <c r="W293" s="308"/>
      <c r="X293" s="308"/>
      <c r="Y293" s="308"/>
      <c r="Z293" s="469"/>
      <c r="AA293" s="452"/>
      <c r="AB293" s="449"/>
      <c r="AC293" s="449"/>
      <c r="AD293" s="449"/>
      <c r="AE293" s="544"/>
      <c r="AF293" s="583"/>
      <c r="AG293" s="554"/>
      <c r="AH293" s="455"/>
      <c r="AI293" s="563"/>
      <c r="AJ293" s="593"/>
      <c r="AK293" s="571"/>
      <c r="AL293" s="456"/>
      <c r="AM293" s="379"/>
      <c r="AN293" s="425"/>
      <c r="AO293" s="498"/>
      <c r="AP293" s="23"/>
      <c r="AQ293" s="27"/>
      <c r="AR293" s="31"/>
      <c r="AS293" s="31"/>
      <c r="AT293" s="35"/>
      <c r="AU293" s="37"/>
      <c r="AV293" s="14"/>
      <c r="AW293" s="14"/>
      <c r="AX293" s="14"/>
      <c r="AY293" s="13"/>
      <c r="AZ293" s="41"/>
      <c r="BA293" s="42"/>
      <c r="BB293" s="37"/>
      <c r="BC293" s="37"/>
      <c r="BD293" s="37"/>
      <c r="BE293" s="42"/>
      <c r="BF293" s="42"/>
      <c r="BG293" s="42"/>
      <c r="BH293" s="42"/>
      <c r="BI293" s="37"/>
      <c r="BJ293" s="37"/>
      <c r="BK293" s="45"/>
      <c r="BL293" s="45"/>
      <c r="BM293" s="45"/>
      <c r="BN293" s="45"/>
      <c r="BO293" s="42"/>
      <c r="BP293" s="42"/>
      <c r="BQ293" s="42"/>
      <c r="BR293" s="45"/>
      <c r="BS293" s="37"/>
      <c r="BT293" s="45"/>
      <c r="BU293" s="47"/>
      <c r="BV293" s="51"/>
      <c r="BW293" s="520"/>
      <c r="BX293" s="529" t="str">
        <f t="shared" si="16"/>
        <v/>
      </c>
      <c r="BY293" s="510" t="str">
        <f>IF(F293="","",IF(OR(分岐管理シート!AF293&lt;13,分岐管理シート!AF293&gt;26),"error",""))</f>
        <v/>
      </c>
      <c r="BZ293" s="510" t="str">
        <f>IF(F293="","",IF(VLOOKUP(AE293,―!$AD$1:$AE$26,2,FALSE)&lt;=VLOOKUP(AF293,―!$AD$15:$AE$27,2,FALSE),"","error"))</f>
        <v/>
      </c>
      <c r="CA293" s="510"/>
      <c r="CB293" s="510"/>
      <c r="CC293" s="510"/>
      <c r="CD293" s="510"/>
      <c r="CE293" s="510"/>
      <c r="CF293" s="510"/>
      <c r="CG293" s="510" t="str">
        <f t="shared" si="17"/>
        <v/>
      </c>
      <c r="CH293" s="510" t="str">
        <f>分岐管理シート!AW293</f>
        <v/>
      </c>
      <c r="CI293" s="510" t="str">
        <f t="shared" si="18"/>
        <v/>
      </c>
      <c r="CJ293" s="52" t="str">
        <f t="shared" si="19"/>
        <v/>
      </c>
      <c r="CK293" s="11">
        <f t="shared" si="20"/>
        <v>0</v>
      </c>
    </row>
    <row r="294" spans="1:89" ht="23.4" x14ac:dyDescent="0.2">
      <c r="A294" s="16"/>
      <c r="B294" s="458"/>
      <c r="C294" s="457">
        <v>222</v>
      </c>
      <c r="D294" s="459"/>
      <c r="E294" s="460"/>
      <c r="F294" s="460"/>
      <c r="G294" s="449"/>
      <c r="H294" s="449"/>
      <c r="I294" s="452"/>
      <c r="J294" s="450"/>
      <c r="K294" s="449"/>
      <c r="L294" s="452"/>
      <c r="M294" s="452"/>
      <c r="N294" s="301">
        <v>0</v>
      </c>
      <c r="O294" s="302">
        <v>0</v>
      </c>
      <c r="P294" s="453"/>
      <c r="Q294" s="307"/>
      <c r="R294" s="307"/>
      <c r="S294" s="307"/>
      <c r="T294" s="307"/>
      <c r="U294" s="307"/>
      <c r="V294" s="454"/>
      <c r="W294" s="308"/>
      <c r="X294" s="308"/>
      <c r="Y294" s="308"/>
      <c r="Z294" s="469"/>
      <c r="AA294" s="452"/>
      <c r="AB294" s="449"/>
      <c r="AC294" s="449"/>
      <c r="AD294" s="449"/>
      <c r="AE294" s="544"/>
      <c r="AF294" s="583"/>
      <c r="AG294" s="554"/>
      <c r="AH294" s="455"/>
      <c r="AI294" s="563"/>
      <c r="AJ294" s="593"/>
      <c r="AK294" s="571"/>
      <c r="AL294" s="456"/>
      <c r="AM294" s="379"/>
      <c r="AN294" s="425"/>
      <c r="AO294" s="498"/>
      <c r="AP294" s="23"/>
      <c r="AQ294" s="27"/>
      <c r="AR294" s="31"/>
      <c r="AS294" s="31"/>
      <c r="AT294" s="35"/>
      <c r="AU294" s="37"/>
      <c r="AV294" s="14"/>
      <c r="AW294" s="14"/>
      <c r="AX294" s="14"/>
      <c r="AY294" s="13"/>
      <c r="AZ294" s="41"/>
      <c r="BA294" s="42"/>
      <c r="BB294" s="37"/>
      <c r="BC294" s="37"/>
      <c r="BD294" s="37"/>
      <c r="BE294" s="42"/>
      <c r="BF294" s="42"/>
      <c r="BG294" s="42"/>
      <c r="BH294" s="42"/>
      <c r="BI294" s="37"/>
      <c r="BJ294" s="37"/>
      <c r="BK294" s="45"/>
      <c r="BL294" s="45"/>
      <c r="BM294" s="45"/>
      <c r="BN294" s="45"/>
      <c r="BO294" s="42"/>
      <c r="BP294" s="42"/>
      <c r="BQ294" s="42"/>
      <c r="BR294" s="45"/>
      <c r="BS294" s="37"/>
      <c r="BT294" s="45"/>
      <c r="BU294" s="47"/>
      <c r="BV294" s="51"/>
      <c r="BW294" s="520"/>
      <c r="BX294" s="529" t="str">
        <f t="shared" si="16"/>
        <v/>
      </c>
      <c r="BY294" s="510" t="str">
        <f>IF(F294="","",IF(OR(分岐管理シート!AF294&lt;13,分岐管理シート!AF294&gt;26),"error",""))</f>
        <v/>
      </c>
      <c r="BZ294" s="510" t="str">
        <f>IF(F294="","",IF(VLOOKUP(AE294,―!$AD$1:$AE$26,2,FALSE)&lt;=VLOOKUP(AF294,―!$AD$15:$AE$27,2,FALSE),"","error"))</f>
        <v/>
      </c>
      <c r="CA294" s="510"/>
      <c r="CB294" s="510"/>
      <c r="CC294" s="510"/>
      <c r="CD294" s="510"/>
      <c r="CE294" s="510"/>
      <c r="CF294" s="510"/>
      <c r="CG294" s="510" t="str">
        <f t="shared" si="17"/>
        <v/>
      </c>
      <c r="CH294" s="510" t="str">
        <f>分岐管理シート!AW294</f>
        <v/>
      </c>
      <c r="CI294" s="510" t="str">
        <f t="shared" si="18"/>
        <v/>
      </c>
      <c r="CJ294" s="52" t="str">
        <f t="shared" si="19"/>
        <v/>
      </c>
      <c r="CK294" s="11">
        <f t="shared" si="20"/>
        <v>0</v>
      </c>
    </row>
    <row r="295" spans="1:89" ht="23.4" x14ac:dyDescent="0.2">
      <c r="A295" s="16"/>
      <c r="B295" s="458"/>
      <c r="C295" s="446">
        <v>223</v>
      </c>
      <c r="D295" s="459"/>
      <c r="E295" s="460"/>
      <c r="F295" s="460"/>
      <c r="G295" s="449"/>
      <c r="H295" s="449"/>
      <c r="I295" s="452"/>
      <c r="J295" s="450"/>
      <c r="K295" s="449"/>
      <c r="L295" s="452"/>
      <c r="M295" s="452"/>
      <c r="N295" s="301">
        <v>0</v>
      </c>
      <c r="O295" s="302">
        <v>0</v>
      </c>
      <c r="P295" s="453"/>
      <c r="Q295" s="307"/>
      <c r="R295" s="307"/>
      <c r="S295" s="307"/>
      <c r="T295" s="307"/>
      <c r="U295" s="307"/>
      <c r="V295" s="454"/>
      <c r="W295" s="308"/>
      <c r="X295" s="308"/>
      <c r="Y295" s="308"/>
      <c r="Z295" s="469"/>
      <c r="AA295" s="452"/>
      <c r="AB295" s="449"/>
      <c r="AC295" s="449"/>
      <c r="AD295" s="449"/>
      <c r="AE295" s="544"/>
      <c r="AF295" s="583"/>
      <c r="AG295" s="554"/>
      <c r="AH295" s="455"/>
      <c r="AI295" s="563"/>
      <c r="AJ295" s="593"/>
      <c r="AK295" s="571"/>
      <c r="AL295" s="456"/>
      <c r="AM295" s="379"/>
      <c r="AN295" s="425"/>
      <c r="AO295" s="498"/>
      <c r="AP295" s="23"/>
      <c r="AQ295" s="27"/>
      <c r="AR295" s="31"/>
      <c r="AS295" s="31"/>
      <c r="AT295" s="35"/>
      <c r="AU295" s="37"/>
      <c r="AV295" s="14"/>
      <c r="AW295" s="14"/>
      <c r="AX295" s="14"/>
      <c r="AY295" s="13"/>
      <c r="AZ295" s="41"/>
      <c r="BA295" s="42"/>
      <c r="BB295" s="37"/>
      <c r="BC295" s="37"/>
      <c r="BD295" s="37"/>
      <c r="BE295" s="42"/>
      <c r="BF295" s="42"/>
      <c r="BG295" s="42"/>
      <c r="BH295" s="42"/>
      <c r="BI295" s="37"/>
      <c r="BJ295" s="37"/>
      <c r="BK295" s="45"/>
      <c r="BL295" s="45"/>
      <c r="BM295" s="45"/>
      <c r="BN295" s="45"/>
      <c r="BO295" s="42"/>
      <c r="BP295" s="42"/>
      <c r="BQ295" s="42"/>
      <c r="BR295" s="45"/>
      <c r="BS295" s="37"/>
      <c r="BT295" s="45"/>
      <c r="BU295" s="47"/>
      <c r="BV295" s="51"/>
      <c r="BW295" s="520"/>
      <c r="BX295" s="529" t="str">
        <f t="shared" si="16"/>
        <v/>
      </c>
      <c r="BY295" s="510" t="str">
        <f>IF(F295="","",IF(OR(分岐管理シート!AF295&lt;13,分岐管理シート!AF295&gt;26),"error",""))</f>
        <v/>
      </c>
      <c r="BZ295" s="510" t="str">
        <f>IF(F295="","",IF(VLOOKUP(AE295,―!$AD$1:$AE$26,2,FALSE)&lt;=VLOOKUP(AF295,―!$AD$15:$AE$27,2,FALSE),"","error"))</f>
        <v/>
      </c>
      <c r="CA295" s="510"/>
      <c r="CB295" s="510"/>
      <c r="CC295" s="510"/>
      <c r="CD295" s="510"/>
      <c r="CE295" s="510"/>
      <c r="CF295" s="510"/>
      <c r="CG295" s="510" t="str">
        <f t="shared" si="17"/>
        <v/>
      </c>
      <c r="CH295" s="510" t="str">
        <f>分岐管理シート!AW295</f>
        <v/>
      </c>
      <c r="CI295" s="510" t="str">
        <f t="shared" si="18"/>
        <v/>
      </c>
      <c r="CJ295" s="52" t="str">
        <f t="shared" si="19"/>
        <v/>
      </c>
      <c r="CK295" s="11">
        <f t="shared" si="20"/>
        <v>0</v>
      </c>
    </row>
    <row r="296" spans="1:89" ht="23.4" x14ac:dyDescent="0.2">
      <c r="A296" s="16"/>
      <c r="B296" s="458"/>
      <c r="C296" s="457">
        <v>224</v>
      </c>
      <c r="D296" s="459"/>
      <c r="E296" s="460"/>
      <c r="F296" s="460"/>
      <c r="G296" s="449"/>
      <c r="H296" s="449"/>
      <c r="I296" s="452"/>
      <c r="J296" s="450"/>
      <c r="K296" s="449"/>
      <c r="L296" s="452"/>
      <c r="M296" s="452"/>
      <c r="N296" s="301">
        <v>0</v>
      </c>
      <c r="O296" s="302">
        <v>0</v>
      </c>
      <c r="P296" s="453"/>
      <c r="Q296" s="307"/>
      <c r="R296" s="307"/>
      <c r="S296" s="307"/>
      <c r="T296" s="307"/>
      <c r="U296" s="307"/>
      <c r="V296" s="454"/>
      <c r="W296" s="308"/>
      <c r="X296" s="308"/>
      <c r="Y296" s="308"/>
      <c r="Z296" s="469"/>
      <c r="AA296" s="452"/>
      <c r="AB296" s="449"/>
      <c r="AC296" s="449"/>
      <c r="AD296" s="449"/>
      <c r="AE296" s="544"/>
      <c r="AF296" s="583"/>
      <c r="AG296" s="554"/>
      <c r="AH296" s="455"/>
      <c r="AI296" s="563"/>
      <c r="AJ296" s="593"/>
      <c r="AK296" s="571"/>
      <c r="AL296" s="456"/>
      <c r="AM296" s="379"/>
      <c r="AN296" s="425"/>
      <c r="AO296" s="498"/>
      <c r="AP296" s="23"/>
      <c r="AQ296" s="27"/>
      <c r="AR296" s="31"/>
      <c r="AS296" s="31"/>
      <c r="AT296" s="35"/>
      <c r="AU296" s="37"/>
      <c r="AV296" s="14"/>
      <c r="AW296" s="14"/>
      <c r="AX296" s="14"/>
      <c r="AY296" s="13"/>
      <c r="AZ296" s="41"/>
      <c r="BA296" s="42"/>
      <c r="BB296" s="37"/>
      <c r="BC296" s="37"/>
      <c r="BD296" s="37"/>
      <c r="BE296" s="42"/>
      <c r="BF296" s="42"/>
      <c r="BG296" s="42"/>
      <c r="BH296" s="42"/>
      <c r="BI296" s="37"/>
      <c r="BJ296" s="37"/>
      <c r="BK296" s="45"/>
      <c r="BL296" s="45"/>
      <c r="BM296" s="45"/>
      <c r="BN296" s="45"/>
      <c r="BO296" s="42"/>
      <c r="BP296" s="42"/>
      <c r="BQ296" s="42"/>
      <c r="BR296" s="45"/>
      <c r="BS296" s="37"/>
      <c r="BT296" s="45"/>
      <c r="BU296" s="47"/>
      <c r="BV296" s="51"/>
      <c r="BW296" s="520"/>
      <c r="BX296" s="529" t="str">
        <f t="shared" si="16"/>
        <v/>
      </c>
      <c r="BY296" s="510" t="str">
        <f>IF(F296="","",IF(OR(分岐管理シート!AF296&lt;13,分岐管理シート!AF296&gt;26),"error",""))</f>
        <v/>
      </c>
      <c r="BZ296" s="510" t="str">
        <f>IF(F296="","",IF(VLOOKUP(AE296,―!$AD$1:$AE$26,2,FALSE)&lt;=VLOOKUP(AF296,―!$AD$15:$AE$27,2,FALSE),"","error"))</f>
        <v/>
      </c>
      <c r="CA296" s="510"/>
      <c r="CB296" s="510"/>
      <c r="CC296" s="510"/>
      <c r="CD296" s="510"/>
      <c r="CE296" s="510"/>
      <c r="CF296" s="510"/>
      <c r="CG296" s="510" t="str">
        <f t="shared" si="17"/>
        <v/>
      </c>
      <c r="CH296" s="510" t="str">
        <f>分岐管理シート!AW296</f>
        <v/>
      </c>
      <c r="CI296" s="510" t="str">
        <f t="shared" si="18"/>
        <v/>
      </c>
      <c r="CJ296" s="52" t="str">
        <f t="shared" si="19"/>
        <v/>
      </c>
      <c r="CK296" s="11">
        <f t="shared" si="20"/>
        <v>0</v>
      </c>
    </row>
    <row r="297" spans="1:89" ht="23.4" x14ac:dyDescent="0.2">
      <c r="A297" s="16"/>
      <c r="B297" s="458"/>
      <c r="C297" s="457">
        <v>225</v>
      </c>
      <c r="D297" s="459"/>
      <c r="E297" s="460"/>
      <c r="F297" s="460"/>
      <c r="G297" s="449"/>
      <c r="H297" s="449"/>
      <c r="I297" s="452"/>
      <c r="J297" s="450"/>
      <c r="K297" s="449"/>
      <c r="L297" s="452"/>
      <c r="M297" s="452"/>
      <c r="N297" s="301">
        <v>0</v>
      </c>
      <c r="O297" s="302">
        <v>0</v>
      </c>
      <c r="P297" s="453"/>
      <c r="Q297" s="307"/>
      <c r="R297" s="307"/>
      <c r="S297" s="307"/>
      <c r="T297" s="307"/>
      <c r="U297" s="307"/>
      <c r="V297" s="454"/>
      <c r="W297" s="308"/>
      <c r="X297" s="308"/>
      <c r="Y297" s="308"/>
      <c r="Z297" s="469"/>
      <c r="AA297" s="452"/>
      <c r="AB297" s="449"/>
      <c r="AC297" s="449"/>
      <c r="AD297" s="449"/>
      <c r="AE297" s="544"/>
      <c r="AF297" s="583"/>
      <c r="AG297" s="554"/>
      <c r="AH297" s="455"/>
      <c r="AI297" s="563"/>
      <c r="AJ297" s="593"/>
      <c r="AK297" s="571"/>
      <c r="AL297" s="456"/>
      <c r="AM297" s="379"/>
      <c r="AN297" s="425"/>
      <c r="AO297" s="498"/>
      <c r="AP297" s="23"/>
      <c r="AQ297" s="27"/>
      <c r="AR297" s="31"/>
      <c r="AS297" s="31"/>
      <c r="AT297" s="35"/>
      <c r="AU297" s="37"/>
      <c r="AV297" s="14"/>
      <c r="AW297" s="14"/>
      <c r="AX297" s="14"/>
      <c r="AY297" s="13"/>
      <c r="AZ297" s="41"/>
      <c r="BA297" s="42"/>
      <c r="BB297" s="37"/>
      <c r="BC297" s="37"/>
      <c r="BD297" s="37"/>
      <c r="BE297" s="42"/>
      <c r="BF297" s="42"/>
      <c r="BG297" s="42"/>
      <c r="BH297" s="42"/>
      <c r="BI297" s="37"/>
      <c r="BJ297" s="37"/>
      <c r="BK297" s="45"/>
      <c r="BL297" s="45"/>
      <c r="BM297" s="45"/>
      <c r="BN297" s="45"/>
      <c r="BO297" s="42"/>
      <c r="BP297" s="42"/>
      <c r="BQ297" s="42"/>
      <c r="BR297" s="45"/>
      <c r="BS297" s="37"/>
      <c r="BT297" s="45"/>
      <c r="BU297" s="47"/>
      <c r="BV297" s="51"/>
      <c r="BW297" s="520"/>
      <c r="BX297" s="529" t="str">
        <f t="shared" si="16"/>
        <v/>
      </c>
      <c r="BY297" s="510" t="str">
        <f>IF(F297="","",IF(OR(分岐管理シート!AF297&lt;13,分岐管理シート!AF297&gt;26),"error",""))</f>
        <v/>
      </c>
      <c r="BZ297" s="510" t="str">
        <f>IF(F297="","",IF(VLOOKUP(AE297,―!$AD$1:$AE$26,2,FALSE)&lt;=VLOOKUP(AF297,―!$AD$15:$AE$27,2,FALSE),"","error"))</f>
        <v/>
      </c>
      <c r="CA297" s="510"/>
      <c r="CB297" s="510"/>
      <c r="CC297" s="510"/>
      <c r="CD297" s="510"/>
      <c r="CE297" s="510"/>
      <c r="CF297" s="510"/>
      <c r="CG297" s="510" t="str">
        <f t="shared" si="17"/>
        <v/>
      </c>
      <c r="CH297" s="510" t="str">
        <f>分岐管理シート!AW297</f>
        <v/>
      </c>
      <c r="CI297" s="510" t="str">
        <f t="shared" si="18"/>
        <v/>
      </c>
      <c r="CJ297" s="52" t="str">
        <f t="shared" si="19"/>
        <v/>
      </c>
      <c r="CK297" s="11">
        <f t="shared" si="20"/>
        <v>0</v>
      </c>
    </row>
    <row r="298" spans="1:89" ht="23.4" x14ac:dyDescent="0.2">
      <c r="A298" s="16"/>
      <c r="B298" s="458"/>
      <c r="C298" s="446">
        <v>226</v>
      </c>
      <c r="D298" s="459"/>
      <c r="E298" s="460"/>
      <c r="F298" s="460"/>
      <c r="G298" s="449"/>
      <c r="H298" s="449"/>
      <c r="I298" s="452"/>
      <c r="J298" s="450"/>
      <c r="K298" s="449"/>
      <c r="L298" s="452"/>
      <c r="M298" s="452"/>
      <c r="N298" s="301">
        <v>0</v>
      </c>
      <c r="O298" s="302">
        <v>0</v>
      </c>
      <c r="P298" s="453"/>
      <c r="Q298" s="307"/>
      <c r="R298" s="307"/>
      <c r="S298" s="307"/>
      <c r="T298" s="307"/>
      <c r="U298" s="307"/>
      <c r="V298" s="454"/>
      <c r="W298" s="308"/>
      <c r="X298" s="308"/>
      <c r="Y298" s="308"/>
      <c r="Z298" s="469"/>
      <c r="AA298" s="452"/>
      <c r="AB298" s="449"/>
      <c r="AC298" s="449"/>
      <c r="AD298" s="449"/>
      <c r="AE298" s="544"/>
      <c r="AF298" s="583"/>
      <c r="AG298" s="554"/>
      <c r="AH298" s="455"/>
      <c r="AI298" s="563"/>
      <c r="AJ298" s="593"/>
      <c r="AK298" s="571"/>
      <c r="AL298" s="456"/>
      <c r="AM298" s="379"/>
      <c r="AN298" s="425"/>
      <c r="AO298" s="498"/>
      <c r="AP298" s="23"/>
      <c r="AQ298" s="27"/>
      <c r="AR298" s="31"/>
      <c r="AS298" s="31"/>
      <c r="AT298" s="35"/>
      <c r="AU298" s="37"/>
      <c r="AV298" s="14"/>
      <c r="AW298" s="14"/>
      <c r="AX298" s="14"/>
      <c r="AY298" s="13"/>
      <c r="AZ298" s="41"/>
      <c r="BA298" s="42"/>
      <c r="BB298" s="37"/>
      <c r="BC298" s="37"/>
      <c r="BD298" s="37"/>
      <c r="BE298" s="42"/>
      <c r="BF298" s="42"/>
      <c r="BG298" s="42"/>
      <c r="BH298" s="42"/>
      <c r="BI298" s="37"/>
      <c r="BJ298" s="37"/>
      <c r="BK298" s="45"/>
      <c r="BL298" s="45"/>
      <c r="BM298" s="45"/>
      <c r="BN298" s="45"/>
      <c r="BO298" s="42"/>
      <c r="BP298" s="42"/>
      <c r="BQ298" s="42"/>
      <c r="BR298" s="45"/>
      <c r="BS298" s="37"/>
      <c r="BT298" s="45"/>
      <c r="BU298" s="47"/>
      <c r="BV298" s="51"/>
      <c r="BW298" s="520"/>
      <c r="BX298" s="529" t="str">
        <f t="shared" si="16"/>
        <v/>
      </c>
      <c r="BY298" s="510" t="str">
        <f>IF(F298="","",IF(OR(分岐管理シート!AF298&lt;13,分岐管理シート!AF298&gt;26),"error",""))</f>
        <v/>
      </c>
      <c r="BZ298" s="510" t="str">
        <f>IF(F298="","",IF(VLOOKUP(AE298,―!$AD$1:$AE$26,2,FALSE)&lt;=VLOOKUP(AF298,―!$AD$15:$AE$27,2,FALSE),"","error"))</f>
        <v/>
      </c>
      <c r="CA298" s="510"/>
      <c r="CB298" s="510"/>
      <c r="CC298" s="510"/>
      <c r="CD298" s="510"/>
      <c r="CE298" s="510"/>
      <c r="CF298" s="510"/>
      <c r="CG298" s="510" t="str">
        <f t="shared" si="17"/>
        <v/>
      </c>
      <c r="CH298" s="510" t="str">
        <f>分岐管理シート!AW298</f>
        <v/>
      </c>
      <c r="CI298" s="510" t="str">
        <f t="shared" si="18"/>
        <v/>
      </c>
      <c r="CJ298" s="52" t="str">
        <f t="shared" si="19"/>
        <v/>
      </c>
      <c r="CK298" s="11">
        <f t="shared" si="20"/>
        <v>0</v>
      </c>
    </row>
    <row r="299" spans="1:89" ht="23.4" x14ac:dyDescent="0.2">
      <c r="A299" s="16"/>
      <c r="B299" s="458"/>
      <c r="C299" s="457">
        <v>227</v>
      </c>
      <c r="D299" s="459"/>
      <c r="E299" s="460"/>
      <c r="F299" s="460"/>
      <c r="G299" s="449"/>
      <c r="H299" s="449"/>
      <c r="I299" s="452"/>
      <c r="J299" s="450"/>
      <c r="K299" s="449"/>
      <c r="L299" s="452"/>
      <c r="M299" s="452"/>
      <c r="N299" s="301">
        <v>0</v>
      </c>
      <c r="O299" s="302">
        <v>0</v>
      </c>
      <c r="P299" s="453"/>
      <c r="Q299" s="307"/>
      <c r="R299" s="307"/>
      <c r="S299" s="307"/>
      <c r="T299" s="307"/>
      <c r="U299" s="307"/>
      <c r="V299" s="454"/>
      <c r="W299" s="308"/>
      <c r="X299" s="308"/>
      <c r="Y299" s="308"/>
      <c r="Z299" s="469"/>
      <c r="AA299" s="452"/>
      <c r="AB299" s="449"/>
      <c r="AC299" s="449"/>
      <c r="AD299" s="449"/>
      <c r="AE299" s="544"/>
      <c r="AF299" s="583"/>
      <c r="AG299" s="554"/>
      <c r="AH299" s="455"/>
      <c r="AI299" s="563"/>
      <c r="AJ299" s="593"/>
      <c r="AK299" s="571"/>
      <c r="AL299" s="456"/>
      <c r="AM299" s="379"/>
      <c r="AN299" s="425"/>
      <c r="AO299" s="498"/>
      <c r="AP299" s="23"/>
      <c r="AQ299" s="27"/>
      <c r="AR299" s="31"/>
      <c r="AS299" s="31"/>
      <c r="AT299" s="35"/>
      <c r="AU299" s="37"/>
      <c r="AV299" s="14"/>
      <c r="AW299" s="14"/>
      <c r="AX299" s="14"/>
      <c r="AY299" s="13"/>
      <c r="AZ299" s="41"/>
      <c r="BA299" s="42"/>
      <c r="BB299" s="37"/>
      <c r="BC299" s="37"/>
      <c r="BD299" s="37"/>
      <c r="BE299" s="42"/>
      <c r="BF299" s="42"/>
      <c r="BG299" s="42"/>
      <c r="BH299" s="42"/>
      <c r="BI299" s="37"/>
      <c r="BJ299" s="37"/>
      <c r="BK299" s="45"/>
      <c r="BL299" s="45"/>
      <c r="BM299" s="45"/>
      <c r="BN299" s="45"/>
      <c r="BO299" s="42"/>
      <c r="BP299" s="42"/>
      <c r="BQ299" s="42"/>
      <c r="BR299" s="45"/>
      <c r="BS299" s="37"/>
      <c r="BT299" s="45"/>
      <c r="BU299" s="47"/>
      <c r="BV299" s="51"/>
      <c r="BW299" s="520"/>
      <c r="BX299" s="529" t="str">
        <f t="shared" si="16"/>
        <v/>
      </c>
      <c r="BY299" s="510" t="str">
        <f>IF(F299="","",IF(OR(分岐管理シート!AF299&lt;13,分岐管理シート!AF299&gt;26),"error",""))</f>
        <v/>
      </c>
      <c r="BZ299" s="510" t="str">
        <f>IF(F299="","",IF(VLOOKUP(AE299,―!$AD$1:$AE$26,2,FALSE)&lt;=VLOOKUP(AF299,―!$AD$15:$AE$27,2,FALSE),"","error"))</f>
        <v/>
      </c>
      <c r="CA299" s="510"/>
      <c r="CB299" s="510"/>
      <c r="CC299" s="510"/>
      <c r="CD299" s="510"/>
      <c r="CE299" s="510"/>
      <c r="CF299" s="510"/>
      <c r="CG299" s="510" t="str">
        <f t="shared" si="17"/>
        <v/>
      </c>
      <c r="CH299" s="510" t="str">
        <f>分岐管理シート!AW299</f>
        <v/>
      </c>
      <c r="CI299" s="510" t="str">
        <f t="shared" si="18"/>
        <v/>
      </c>
      <c r="CJ299" s="52" t="str">
        <f t="shared" si="19"/>
        <v/>
      </c>
      <c r="CK299" s="11">
        <f t="shared" si="20"/>
        <v>0</v>
      </c>
    </row>
    <row r="300" spans="1:89" ht="23.4" x14ac:dyDescent="0.2">
      <c r="A300" s="16"/>
      <c r="B300" s="458"/>
      <c r="C300" s="457">
        <v>228</v>
      </c>
      <c r="D300" s="459"/>
      <c r="E300" s="460"/>
      <c r="F300" s="460"/>
      <c r="G300" s="449"/>
      <c r="H300" s="449"/>
      <c r="I300" s="452"/>
      <c r="J300" s="450"/>
      <c r="K300" s="449"/>
      <c r="L300" s="452"/>
      <c r="M300" s="452"/>
      <c r="N300" s="301">
        <v>0</v>
      </c>
      <c r="O300" s="302">
        <v>0</v>
      </c>
      <c r="P300" s="453"/>
      <c r="Q300" s="307"/>
      <c r="R300" s="307"/>
      <c r="S300" s="307"/>
      <c r="T300" s="307"/>
      <c r="U300" s="307"/>
      <c r="V300" s="454"/>
      <c r="W300" s="308"/>
      <c r="X300" s="308"/>
      <c r="Y300" s="308"/>
      <c r="Z300" s="469"/>
      <c r="AA300" s="452"/>
      <c r="AB300" s="449"/>
      <c r="AC300" s="449"/>
      <c r="AD300" s="449"/>
      <c r="AE300" s="544"/>
      <c r="AF300" s="583"/>
      <c r="AG300" s="554"/>
      <c r="AH300" s="455"/>
      <c r="AI300" s="563"/>
      <c r="AJ300" s="593"/>
      <c r="AK300" s="571"/>
      <c r="AL300" s="456"/>
      <c r="AM300" s="379"/>
      <c r="AN300" s="425"/>
      <c r="AO300" s="498"/>
      <c r="AP300" s="23"/>
      <c r="AQ300" s="27"/>
      <c r="AR300" s="31"/>
      <c r="AS300" s="31"/>
      <c r="AT300" s="35"/>
      <c r="AU300" s="37"/>
      <c r="AV300" s="14"/>
      <c r="AW300" s="14"/>
      <c r="AX300" s="14"/>
      <c r="AY300" s="13"/>
      <c r="AZ300" s="41"/>
      <c r="BA300" s="42"/>
      <c r="BB300" s="37"/>
      <c r="BC300" s="37"/>
      <c r="BD300" s="37"/>
      <c r="BE300" s="42"/>
      <c r="BF300" s="42"/>
      <c r="BG300" s="42"/>
      <c r="BH300" s="42"/>
      <c r="BI300" s="37"/>
      <c r="BJ300" s="37"/>
      <c r="BK300" s="45"/>
      <c r="BL300" s="45"/>
      <c r="BM300" s="45"/>
      <c r="BN300" s="45"/>
      <c r="BO300" s="42"/>
      <c r="BP300" s="42"/>
      <c r="BQ300" s="42"/>
      <c r="BR300" s="45"/>
      <c r="BS300" s="37"/>
      <c r="BT300" s="45"/>
      <c r="BU300" s="47"/>
      <c r="BV300" s="51"/>
      <c r="BW300" s="520"/>
      <c r="BX300" s="529" t="str">
        <f t="shared" si="16"/>
        <v/>
      </c>
      <c r="BY300" s="510" t="str">
        <f>IF(F300="","",IF(OR(分岐管理シート!AF300&lt;13,分岐管理シート!AF300&gt;26),"error",""))</f>
        <v/>
      </c>
      <c r="BZ300" s="510" t="str">
        <f>IF(F300="","",IF(VLOOKUP(AE300,―!$AD$1:$AE$26,2,FALSE)&lt;=VLOOKUP(AF300,―!$AD$15:$AE$27,2,FALSE),"","error"))</f>
        <v/>
      </c>
      <c r="CA300" s="510"/>
      <c r="CB300" s="510"/>
      <c r="CC300" s="510"/>
      <c r="CD300" s="510"/>
      <c r="CE300" s="510"/>
      <c r="CF300" s="510"/>
      <c r="CG300" s="510" t="str">
        <f t="shared" si="17"/>
        <v/>
      </c>
      <c r="CH300" s="510" t="str">
        <f>分岐管理シート!AW300</f>
        <v/>
      </c>
      <c r="CI300" s="510" t="str">
        <f t="shared" si="18"/>
        <v/>
      </c>
      <c r="CJ300" s="52" t="str">
        <f t="shared" si="19"/>
        <v/>
      </c>
      <c r="CK300" s="11">
        <f t="shared" si="20"/>
        <v>0</v>
      </c>
    </row>
    <row r="301" spans="1:89" ht="23.4" x14ac:dyDescent="0.2">
      <c r="A301" s="16"/>
      <c r="B301" s="458"/>
      <c r="C301" s="446">
        <v>229</v>
      </c>
      <c r="D301" s="459"/>
      <c r="E301" s="460"/>
      <c r="F301" s="460"/>
      <c r="G301" s="449"/>
      <c r="H301" s="449"/>
      <c r="I301" s="452"/>
      <c r="J301" s="450"/>
      <c r="K301" s="449"/>
      <c r="L301" s="452"/>
      <c r="M301" s="452"/>
      <c r="N301" s="301">
        <v>0</v>
      </c>
      <c r="O301" s="302">
        <v>0</v>
      </c>
      <c r="P301" s="453"/>
      <c r="Q301" s="307"/>
      <c r="R301" s="307"/>
      <c r="S301" s="307"/>
      <c r="T301" s="307"/>
      <c r="U301" s="307"/>
      <c r="V301" s="454"/>
      <c r="W301" s="308"/>
      <c r="X301" s="308"/>
      <c r="Y301" s="308"/>
      <c r="Z301" s="469"/>
      <c r="AA301" s="452"/>
      <c r="AB301" s="449"/>
      <c r="AC301" s="449"/>
      <c r="AD301" s="449"/>
      <c r="AE301" s="544"/>
      <c r="AF301" s="583"/>
      <c r="AG301" s="554"/>
      <c r="AH301" s="455"/>
      <c r="AI301" s="563"/>
      <c r="AJ301" s="593"/>
      <c r="AK301" s="571"/>
      <c r="AL301" s="456"/>
      <c r="AM301" s="379"/>
      <c r="AN301" s="425"/>
      <c r="AO301" s="498"/>
      <c r="AP301" s="23"/>
      <c r="AQ301" s="27"/>
      <c r="AR301" s="31"/>
      <c r="AS301" s="31"/>
      <c r="AT301" s="35"/>
      <c r="AU301" s="37"/>
      <c r="AV301" s="14"/>
      <c r="AW301" s="14"/>
      <c r="AX301" s="14"/>
      <c r="AY301" s="13"/>
      <c r="AZ301" s="41"/>
      <c r="BA301" s="42"/>
      <c r="BB301" s="37"/>
      <c r="BC301" s="37"/>
      <c r="BD301" s="37"/>
      <c r="BE301" s="42"/>
      <c r="BF301" s="42"/>
      <c r="BG301" s="42"/>
      <c r="BH301" s="42"/>
      <c r="BI301" s="37"/>
      <c r="BJ301" s="37"/>
      <c r="BK301" s="45"/>
      <c r="BL301" s="45"/>
      <c r="BM301" s="45"/>
      <c r="BN301" s="45"/>
      <c r="BO301" s="42"/>
      <c r="BP301" s="42"/>
      <c r="BQ301" s="42"/>
      <c r="BR301" s="45"/>
      <c r="BS301" s="37"/>
      <c r="BT301" s="45"/>
      <c r="BU301" s="47"/>
      <c r="BV301" s="51"/>
      <c r="BW301" s="520"/>
      <c r="BX301" s="529" t="str">
        <f t="shared" si="16"/>
        <v/>
      </c>
      <c r="BY301" s="510" t="str">
        <f>IF(F301="","",IF(OR(分岐管理シート!AF301&lt;13,分岐管理シート!AF301&gt;26),"error",""))</f>
        <v/>
      </c>
      <c r="BZ301" s="510" t="str">
        <f>IF(F301="","",IF(VLOOKUP(AE301,―!$AD$1:$AE$26,2,FALSE)&lt;=VLOOKUP(AF301,―!$AD$15:$AE$27,2,FALSE),"","error"))</f>
        <v/>
      </c>
      <c r="CA301" s="510"/>
      <c r="CB301" s="510"/>
      <c r="CC301" s="510"/>
      <c r="CD301" s="510"/>
      <c r="CE301" s="510"/>
      <c r="CF301" s="510"/>
      <c r="CG301" s="510" t="str">
        <f t="shared" si="17"/>
        <v/>
      </c>
      <c r="CH301" s="510" t="str">
        <f>分岐管理シート!AW301</f>
        <v/>
      </c>
      <c r="CI301" s="510" t="str">
        <f t="shared" si="18"/>
        <v/>
      </c>
      <c r="CJ301" s="52" t="str">
        <f t="shared" si="19"/>
        <v/>
      </c>
      <c r="CK301" s="11">
        <f t="shared" si="20"/>
        <v>0</v>
      </c>
    </row>
    <row r="302" spans="1:89" ht="23.4" x14ac:dyDescent="0.2">
      <c r="A302" s="16"/>
      <c r="B302" s="458"/>
      <c r="C302" s="457">
        <v>230</v>
      </c>
      <c r="D302" s="459"/>
      <c r="E302" s="460"/>
      <c r="F302" s="460"/>
      <c r="G302" s="449"/>
      <c r="H302" s="449"/>
      <c r="I302" s="452"/>
      <c r="J302" s="450"/>
      <c r="K302" s="449"/>
      <c r="L302" s="452"/>
      <c r="M302" s="452"/>
      <c r="N302" s="301">
        <v>0</v>
      </c>
      <c r="O302" s="302">
        <v>0</v>
      </c>
      <c r="P302" s="453"/>
      <c r="Q302" s="307"/>
      <c r="R302" s="307"/>
      <c r="S302" s="307"/>
      <c r="T302" s="307"/>
      <c r="U302" s="307"/>
      <c r="V302" s="454"/>
      <c r="W302" s="308"/>
      <c r="X302" s="308"/>
      <c r="Y302" s="308"/>
      <c r="Z302" s="469"/>
      <c r="AA302" s="452"/>
      <c r="AB302" s="449"/>
      <c r="AC302" s="449"/>
      <c r="AD302" s="449"/>
      <c r="AE302" s="544"/>
      <c r="AF302" s="583"/>
      <c r="AG302" s="554"/>
      <c r="AH302" s="455"/>
      <c r="AI302" s="563"/>
      <c r="AJ302" s="593"/>
      <c r="AK302" s="571"/>
      <c r="AL302" s="456"/>
      <c r="AM302" s="379"/>
      <c r="AN302" s="425"/>
      <c r="AO302" s="498"/>
      <c r="AP302" s="23"/>
      <c r="AQ302" s="27"/>
      <c r="AR302" s="31"/>
      <c r="AS302" s="31"/>
      <c r="AT302" s="35"/>
      <c r="AU302" s="37"/>
      <c r="AV302" s="14"/>
      <c r="AW302" s="14"/>
      <c r="AX302" s="14"/>
      <c r="AY302" s="13"/>
      <c r="AZ302" s="41"/>
      <c r="BA302" s="42"/>
      <c r="BB302" s="37"/>
      <c r="BC302" s="37"/>
      <c r="BD302" s="37"/>
      <c r="BE302" s="42"/>
      <c r="BF302" s="42"/>
      <c r="BG302" s="42"/>
      <c r="BH302" s="42"/>
      <c r="BI302" s="37"/>
      <c r="BJ302" s="37"/>
      <c r="BK302" s="45"/>
      <c r="BL302" s="45"/>
      <c r="BM302" s="45"/>
      <c r="BN302" s="45"/>
      <c r="BO302" s="42"/>
      <c r="BP302" s="42"/>
      <c r="BQ302" s="42"/>
      <c r="BR302" s="45"/>
      <c r="BS302" s="37"/>
      <c r="BT302" s="45"/>
      <c r="BU302" s="47"/>
      <c r="BV302" s="51"/>
      <c r="BW302" s="520"/>
      <c r="BX302" s="529" t="str">
        <f t="shared" si="16"/>
        <v/>
      </c>
      <c r="BY302" s="510" t="str">
        <f>IF(F302="","",IF(OR(分岐管理シート!AF302&lt;13,分岐管理シート!AF302&gt;26),"error",""))</f>
        <v/>
      </c>
      <c r="BZ302" s="510" t="str">
        <f>IF(F302="","",IF(VLOOKUP(AE302,―!$AD$1:$AE$26,2,FALSE)&lt;=VLOOKUP(AF302,―!$AD$15:$AE$27,2,FALSE),"","error"))</f>
        <v/>
      </c>
      <c r="CA302" s="510"/>
      <c r="CB302" s="510"/>
      <c r="CC302" s="510"/>
      <c r="CD302" s="510"/>
      <c r="CE302" s="510"/>
      <c r="CF302" s="510"/>
      <c r="CG302" s="510" t="str">
        <f t="shared" si="17"/>
        <v/>
      </c>
      <c r="CH302" s="510" t="str">
        <f>分岐管理シート!AW302</f>
        <v/>
      </c>
      <c r="CI302" s="510" t="str">
        <f t="shared" si="18"/>
        <v/>
      </c>
      <c r="CJ302" s="52" t="str">
        <f t="shared" si="19"/>
        <v/>
      </c>
      <c r="CK302" s="11">
        <f t="shared" si="20"/>
        <v>0</v>
      </c>
    </row>
    <row r="303" spans="1:89" ht="23.4" x14ac:dyDescent="0.2">
      <c r="A303" s="16"/>
      <c r="B303" s="458"/>
      <c r="C303" s="457">
        <v>231</v>
      </c>
      <c r="D303" s="459"/>
      <c r="E303" s="460"/>
      <c r="F303" s="460"/>
      <c r="G303" s="449"/>
      <c r="H303" s="449"/>
      <c r="I303" s="452"/>
      <c r="J303" s="450"/>
      <c r="K303" s="449"/>
      <c r="L303" s="452"/>
      <c r="M303" s="452"/>
      <c r="N303" s="301">
        <v>0</v>
      </c>
      <c r="O303" s="302">
        <v>0</v>
      </c>
      <c r="P303" s="453"/>
      <c r="Q303" s="307"/>
      <c r="R303" s="307"/>
      <c r="S303" s="307"/>
      <c r="T303" s="307"/>
      <c r="U303" s="307"/>
      <c r="V303" s="454"/>
      <c r="W303" s="308"/>
      <c r="X303" s="308"/>
      <c r="Y303" s="308"/>
      <c r="Z303" s="469"/>
      <c r="AA303" s="452"/>
      <c r="AB303" s="449"/>
      <c r="AC303" s="449"/>
      <c r="AD303" s="449"/>
      <c r="AE303" s="544"/>
      <c r="AF303" s="583"/>
      <c r="AG303" s="554"/>
      <c r="AH303" s="455"/>
      <c r="AI303" s="563"/>
      <c r="AJ303" s="593"/>
      <c r="AK303" s="571"/>
      <c r="AL303" s="456"/>
      <c r="AM303" s="379"/>
      <c r="AN303" s="425"/>
      <c r="AO303" s="498"/>
      <c r="AP303" s="23"/>
      <c r="AQ303" s="27"/>
      <c r="AR303" s="31"/>
      <c r="AS303" s="31"/>
      <c r="AT303" s="35"/>
      <c r="AU303" s="37"/>
      <c r="AV303" s="14"/>
      <c r="AW303" s="14"/>
      <c r="AX303" s="14"/>
      <c r="AY303" s="13"/>
      <c r="AZ303" s="41"/>
      <c r="BA303" s="42"/>
      <c r="BB303" s="37"/>
      <c r="BC303" s="37"/>
      <c r="BD303" s="37"/>
      <c r="BE303" s="42"/>
      <c r="BF303" s="42"/>
      <c r="BG303" s="42"/>
      <c r="BH303" s="42"/>
      <c r="BI303" s="37"/>
      <c r="BJ303" s="37"/>
      <c r="BK303" s="45"/>
      <c r="BL303" s="45"/>
      <c r="BM303" s="45"/>
      <c r="BN303" s="45"/>
      <c r="BO303" s="42"/>
      <c r="BP303" s="42"/>
      <c r="BQ303" s="42"/>
      <c r="BR303" s="45"/>
      <c r="BS303" s="37"/>
      <c r="BT303" s="45"/>
      <c r="BU303" s="47"/>
      <c r="BV303" s="51"/>
      <c r="BW303" s="520"/>
      <c r="BX303" s="529" t="str">
        <f t="shared" si="16"/>
        <v/>
      </c>
      <c r="BY303" s="510" t="str">
        <f>IF(F303="","",IF(OR(分岐管理シート!AF303&lt;13,分岐管理シート!AF303&gt;26),"error",""))</f>
        <v/>
      </c>
      <c r="BZ303" s="510" t="str">
        <f>IF(F303="","",IF(VLOOKUP(AE303,―!$AD$1:$AE$26,2,FALSE)&lt;=VLOOKUP(AF303,―!$AD$15:$AE$27,2,FALSE),"","error"))</f>
        <v/>
      </c>
      <c r="CA303" s="510"/>
      <c r="CB303" s="510"/>
      <c r="CC303" s="510"/>
      <c r="CD303" s="510"/>
      <c r="CE303" s="510"/>
      <c r="CF303" s="510"/>
      <c r="CG303" s="510" t="str">
        <f t="shared" si="17"/>
        <v/>
      </c>
      <c r="CH303" s="510" t="str">
        <f>分岐管理シート!AW303</f>
        <v/>
      </c>
      <c r="CI303" s="510" t="str">
        <f t="shared" si="18"/>
        <v/>
      </c>
      <c r="CJ303" s="52" t="str">
        <f t="shared" si="19"/>
        <v/>
      </c>
      <c r="CK303" s="11">
        <f t="shared" si="20"/>
        <v>0</v>
      </c>
    </row>
    <row r="304" spans="1:89" ht="23.4" x14ac:dyDescent="0.2">
      <c r="A304" s="16"/>
      <c r="B304" s="458"/>
      <c r="C304" s="446">
        <v>232</v>
      </c>
      <c r="D304" s="459"/>
      <c r="E304" s="460"/>
      <c r="F304" s="460"/>
      <c r="G304" s="449"/>
      <c r="H304" s="449"/>
      <c r="I304" s="452"/>
      <c r="J304" s="450"/>
      <c r="K304" s="449"/>
      <c r="L304" s="452"/>
      <c r="M304" s="452"/>
      <c r="N304" s="301">
        <v>0</v>
      </c>
      <c r="O304" s="302">
        <v>0</v>
      </c>
      <c r="P304" s="453"/>
      <c r="Q304" s="307"/>
      <c r="R304" s="307"/>
      <c r="S304" s="307"/>
      <c r="T304" s="307"/>
      <c r="U304" s="307"/>
      <c r="V304" s="454"/>
      <c r="W304" s="308"/>
      <c r="X304" s="308"/>
      <c r="Y304" s="308"/>
      <c r="Z304" s="469"/>
      <c r="AA304" s="452"/>
      <c r="AB304" s="449"/>
      <c r="AC304" s="449"/>
      <c r="AD304" s="449"/>
      <c r="AE304" s="544"/>
      <c r="AF304" s="583"/>
      <c r="AG304" s="554"/>
      <c r="AH304" s="455"/>
      <c r="AI304" s="563"/>
      <c r="AJ304" s="593"/>
      <c r="AK304" s="571"/>
      <c r="AL304" s="456"/>
      <c r="AM304" s="379"/>
      <c r="AN304" s="425"/>
      <c r="AO304" s="498"/>
      <c r="AP304" s="23"/>
      <c r="AQ304" s="27"/>
      <c r="AR304" s="31"/>
      <c r="AS304" s="31"/>
      <c r="AT304" s="35"/>
      <c r="AU304" s="37"/>
      <c r="AV304" s="14"/>
      <c r="AW304" s="14"/>
      <c r="AX304" s="14"/>
      <c r="AY304" s="13"/>
      <c r="AZ304" s="41"/>
      <c r="BA304" s="42"/>
      <c r="BB304" s="37"/>
      <c r="BC304" s="37"/>
      <c r="BD304" s="37"/>
      <c r="BE304" s="42"/>
      <c r="BF304" s="42"/>
      <c r="BG304" s="42"/>
      <c r="BH304" s="42"/>
      <c r="BI304" s="37"/>
      <c r="BJ304" s="37"/>
      <c r="BK304" s="45"/>
      <c r="BL304" s="45"/>
      <c r="BM304" s="45"/>
      <c r="BN304" s="45"/>
      <c r="BO304" s="42"/>
      <c r="BP304" s="42"/>
      <c r="BQ304" s="42"/>
      <c r="BR304" s="45"/>
      <c r="BS304" s="37"/>
      <c r="BT304" s="45"/>
      <c r="BU304" s="47"/>
      <c r="BV304" s="51"/>
      <c r="BW304" s="520"/>
      <c r="BX304" s="529" t="str">
        <f t="shared" si="16"/>
        <v/>
      </c>
      <c r="BY304" s="510" t="str">
        <f>IF(F304="","",IF(OR(分岐管理シート!AF304&lt;13,分岐管理シート!AF304&gt;26),"error",""))</f>
        <v/>
      </c>
      <c r="BZ304" s="510" t="str">
        <f>IF(F304="","",IF(VLOOKUP(AE304,―!$AD$1:$AE$26,2,FALSE)&lt;=VLOOKUP(AF304,―!$AD$15:$AE$27,2,FALSE),"","error"))</f>
        <v/>
      </c>
      <c r="CA304" s="510"/>
      <c r="CB304" s="510"/>
      <c r="CC304" s="510"/>
      <c r="CD304" s="510"/>
      <c r="CE304" s="510"/>
      <c r="CF304" s="510"/>
      <c r="CG304" s="510" t="str">
        <f t="shared" si="17"/>
        <v/>
      </c>
      <c r="CH304" s="510" t="str">
        <f>分岐管理シート!AW304</f>
        <v/>
      </c>
      <c r="CI304" s="510" t="str">
        <f t="shared" si="18"/>
        <v/>
      </c>
      <c r="CJ304" s="52" t="str">
        <f t="shared" si="19"/>
        <v/>
      </c>
      <c r="CK304" s="11">
        <f t="shared" si="20"/>
        <v>0</v>
      </c>
    </row>
    <row r="305" spans="1:89" ht="23.4" x14ac:dyDescent="0.2">
      <c r="A305" s="16"/>
      <c r="B305" s="458"/>
      <c r="C305" s="457">
        <v>233</v>
      </c>
      <c r="D305" s="459"/>
      <c r="E305" s="460"/>
      <c r="F305" s="460"/>
      <c r="G305" s="449"/>
      <c r="H305" s="449"/>
      <c r="I305" s="452"/>
      <c r="J305" s="450"/>
      <c r="K305" s="449"/>
      <c r="L305" s="452"/>
      <c r="M305" s="452"/>
      <c r="N305" s="301">
        <v>0</v>
      </c>
      <c r="O305" s="302">
        <v>0</v>
      </c>
      <c r="P305" s="453"/>
      <c r="Q305" s="307"/>
      <c r="R305" s="307"/>
      <c r="S305" s="307"/>
      <c r="T305" s="307"/>
      <c r="U305" s="307"/>
      <c r="V305" s="454"/>
      <c r="W305" s="308"/>
      <c r="X305" s="308"/>
      <c r="Y305" s="308"/>
      <c r="Z305" s="469"/>
      <c r="AA305" s="452"/>
      <c r="AB305" s="449"/>
      <c r="AC305" s="449"/>
      <c r="AD305" s="449"/>
      <c r="AE305" s="544"/>
      <c r="AF305" s="583"/>
      <c r="AG305" s="554"/>
      <c r="AH305" s="455"/>
      <c r="AI305" s="563"/>
      <c r="AJ305" s="593"/>
      <c r="AK305" s="571"/>
      <c r="AL305" s="456"/>
      <c r="AM305" s="379"/>
      <c r="AN305" s="425"/>
      <c r="AO305" s="498"/>
      <c r="AP305" s="23"/>
      <c r="AQ305" s="27"/>
      <c r="AR305" s="31"/>
      <c r="AS305" s="31"/>
      <c r="AT305" s="35"/>
      <c r="AU305" s="37"/>
      <c r="AV305" s="14"/>
      <c r="AW305" s="14"/>
      <c r="AX305" s="14"/>
      <c r="AY305" s="13"/>
      <c r="AZ305" s="41"/>
      <c r="BA305" s="42"/>
      <c r="BB305" s="37"/>
      <c r="BC305" s="37"/>
      <c r="BD305" s="37"/>
      <c r="BE305" s="42"/>
      <c r="BF305" s="42"/>
      <c r="BG305" s="42"/>
      <c r="BH305" s="42"/>
      <c r="BI305" s="37"/>
      <c r="BJ305" s="37"/>
      <c r="BK305" s="45"/>
      <c r="BL305" s="45"/>
      <c r="BM305" s="45"/>
      <c r="BN305" s="45"/>
      <c r="BO305" s="42"/>
      <c r="BP305" s="42"/>
      <c r="BQ305" s="42"/>
      <c r="BR305" s="45"/>
      <c r="BS305" s="37"/>
      <c r="BT305" s="45"/>
      <c r="BU305" s="47"/>
      <c r="BV305" s="51"/>
      <c r="BW305" s="520"/>
      <c r="BX305" s="529" t="str">
        <f t="shared" si="16"/>
        <v/>
      </c>
      <c r="BY305" s="510" t="str">
        <f>IF(F305="","",IF(OR(分岐管理シート!AF305&lt;13,分岐管理シート!AF305&gt;26),"error",""))</f>
        <v/>
      </c>
      <c r="BZ305" s="510" t="str">
        <f>IF(F305="","",IF(VLOOKUP(AE305,―!$AD$1:$AE$26,2,FALSE)&lt;=VLOOKUP(AF305,―!$AD$15:$AE$27,2,FALSE),"","error"))</f>
        <v/>
      </c>
      <c r="CA305" s="510"/>
      <c r="CB305" s="510"/>
      <c r="CC305" s="510"/>
      <c r="CD305" s="510"/>
      <c r="CE305" s="510"/>
      <c r="CF305" s="510"/>
      <c r="CG305" s="510" t="str">
        <f t="shared" si="17"/>
        <v/>
      </c>
      <c r="CH305" s="510" t="str">
        <f>分岐管理シート!AW305</f>
        <v/>
      </c>
      <c r="CI305" s="510" t="str">
        <f t="shared" si="18"/>
        <v/>
      </c>
      <c r="CJ305" s="52" t="str">
        <f t="shared" si="19"/>
        <v/>
      </c>
      <c r="CK305" s="11">
        <f t="shared" si="20"/>
        <v>0</v>
      </c>
    </row>
    <row r="306" spans="1:89" ht="23.4" x14ac:dyDescent="0.2">
      <c r="A306" s="16"/>
      <c r="B306" s="458"/>
      <c r="C306" s="457">
        <v>234</v>
      </c>
      <c r="D306" s="459"/>
      <c r="E306" s="460"/>
      <c r="F306" s="460"/>
      <c r="G306" s="449"/>
      <c r="H306" s="449"/>
      <c r="I306" s="452"/>
      <c r="J306" s="450"/>
      <c r="K306" s="449"/>
      <c r="L306" s="452"/>
      <c r="M306" s="452"/>
      <c r="N306" s="301">
        <v>0</v>
      </c>
      <c r="O306" s="302">
        <v>0</v>
      </c>
      <c r="P306" s="453"/>
      <c r="Q306" s="307"/>
      <c r="R306" s="307"/>
      <c r="S306" s="307"/>
      <c r="T306" s="307"/>
      <c r="U306" s="307"/>
      <c r="V306" s="454"/>
      <c r="W306" s="308"/>
      <c r="X306" s="308"/>
      <c r="Y306" s="308"/>
      <c r="Z306" s="469"/>
      <c r="AA306" s="452"/>
      <c r="AB306" s="449"/>
      <c r="AC306" s="449"/>
      <c r="AD306" s="449"/>
      <c r="AE306" s="544"/>
      <c r="AF306" s="583"/>
      <c r="AG306" s="554"/>
      <c r="AH306" s="455"/>
      <c r="AI306" s="563"/>
      <c r="AJ306" s="593"/>
      <c r="AK306" s="571"/>
      <c r="AL306" s="456"/>
      <c r="AM306" s="379"/>
      <c r="AN306" s="425"/>
      <c r="AO306" s="498"/>
      <c r="AP306" s="23"/>
      <c r="AQ306" s="27"/>
      <c r="AR306" s="31"/>
      <c r="AS306" s="31"/>
      <c r="AT306" s="35"/>
      <c r="AU306" s="37"/>
      <c r="AV306" s="14"/>
      <c r="AW306" s="14"/>
      <c r="AX306" s="14"/>
      <c r="AY306" s="13"/>
      <c r="AZ306" s="41"/>
      <c r="BA306" s="42"/>
      <c r="BB306" s="37"/>
      <c r="BC306" s="37"/>
      <c r="BD306" s="37"/>
      <c r="BE306" s="42"/>
      <c r="BF306" s="42"/>
      <c r="BG306" s="42"/>
      <c r="BH306" s="42"/>
      <c r="BI306" s="37"/>
      <c r="BJ306" s="37"/>
      <c r="BK306" s="45"/>
      <c r="BL306" s="45"/>
      <c r="BM306" s="45"/>
      <c r="BN306" s="45"/>
      <c r="BO306" s="42"/>
      <c r="BP306" s="42"/>
      <c r="BQ306" s="42"/>
      <c r="BR306" s="45"/>
      <c r="BS306" s="37"/>
      <c r="BT306" s="45"/>
      <c r="BU306" s="47"/>
      <c r="BV306" s="51"/>
      <c r="BW306" s="520"/>
      <c r="BX306" s="529" t="str">
        <f t="shared" si="16"/>
        <v/>
      </c>
      <c r="BY306" s="510" t="str">
        <f>IF(F306="","",IF(OR(分岐管理シート!AF306&lt;13,分岐管理シート!AF306&gt;26),"error",""))</f>
        <v/>
      </c>
      <c r="BZ306" s="510" t="str">
        <f>IF(F306="","",IF(VLOOKUP(AE306,―!$AD$1:$AE$26,2,FALSE)&lt;=VLOOKUP(AF306,―!$AD$15:$AE$27,2,FALSE),"","error"))</f>
        <v/>
      </c>
      <c r="CA306" s="510"/>
      <c r="CB306" s="510"/>
      <c r="CC306" s="510"/>
      <c r="CD306" s="510"/>
      <c r="CE306" s="510"/>
      <c r="CF306" s="510"/>
      <c r="CG306" s="510" t="str">
        <f t="shared" si="17"/>
        <v/>
      </c>
      <c r="CH306" s="510" t="str">
        <f>分岐管理シート!AW306</f>
        <v/>
      </c>
      <c r="CI306" s="510" t="str">
        <f t="shared" si="18"/>
        <v/>
      </c>
      <c r="CJ306" s="52" t="str">
        <f t="shared" si="19"/>
        <v/>
      </c>
      <c r="CK306" s="11">
        <f t="shared" si="20"/>
        <v>0</v>
      </c>
    </row>
    <row r="307" spans="1:89" ht="23.4" x14ac:dyDescent="0.2">
      <c r="A307" s="16"/>
      <c r="B307" s="458"/>
      <c r="C307" s="446">
        <v>235</v>
      </c>
      <c r="D307" s="459"/>
      <c r="E307" s="460"/>
      <c r="F307" s="460"/>
      <c r="G307" s="449"/>
      <c r="H307" s="449"/>
      <c r="I307" s="452"/>
      <c r="J307" s="450"/>
      <c r="K307" s="449"/>
      <c r="L307" s="452"/>
      <c r="M307" s="452"/>
      <c r="N307" s="301">
        <v>0</v>
      </c>
      <c r="O307" s="302">
        <v>0</v>
      </c>
      <c r="P307" s="453"/>
      <c r="Q307" s="307"/>
      <c r="R307" s="307"/>
      <c r="S307" s="307"/>
      <c r="T307" s="307"/>
      <c r="U307" s="307"/>
      <c r="V307" s="454"/>
      <c r="W307" s="308"/>
      <c r="X307" s="308"/>
      <c r="Y307" s="308"/>
      <c r="Z307" s="469"/>
      <c r="AA307" s="452"/>
      <c r="AB307" s="449"/>
      <c r="AC307" s="449"/>
      <c r="AD307" s="449"/>
      <c r="AE307" s="544"/>
      <c r="AF307" s="583"/>
      <c r="AG307" s="554"/>
      <c r="AH307" s="455"/>
      <c r="AI307" s="563"/>
      <c r="AJ307" s="593"/>
      <c r="AK307" s="571"/>
      <c r="AL307" s="456"/>
      <c r="AM307" s="379"/>
      <c r="AN307" s="425"/>
      <c r="AO307" s="498"/>
      <c r="AP307" s="23"/>
      <c r="AQ307" s="27"/>
      <c r="AR307" s="31"/>
      <c r="AS307" s="31"/>
      <c r="AT307" s="35"/>
      <c r="AU307" s="37"/>
      <c r="AV307" s="14"/>
      <c r="AW307" s="14"/>
      <c r="AX307" s="14"/>
      <c r="AY307" s="13"/>
      <c r="AZ307" s="41"/>
      <c r="BA307" s="42"/>
      <c r="BB307" s="37"/>
      <c r="BC307" s="37"/>
      <c r="BD307" s="37"/>
      <c r="BE307" s="42"/>
      <c r="BF307" s="42"/>
      <c r="BG307" s="42"/>
      <c r="BH307" s="42"/>
      <c r="BI307" s="37"/>
      <c r="BJ307" s="37"/>
      <c r="BK307" s="45"/>
      <c r="BL307" s="45"/>
      <c r="BM307" s="45"/>
      <c r="BN307" s="45"/>
      <c r="BO307" s="42"/>
      <c r="BP307" s="42"/>
      <c r="BQ307" s="42"/>
      <c r="BR307" s="45"/>
      <c r="BS307" s="37"/>
      <c r="BT307" s="45"/>
      <c r="BU307" s="47"/>
      <c r="BV307" s="51"/>
      <c r="BW307" s="520"/>
      <c r="BX307" s="529" t="str">
        <f t="shared" si="16"/>
        <v/>
      </c>
      <c r="BY307" s="510" t="str">
        <f>IF(F307="","",IF(OR(分岐管理シート!AF307&lt;13,分岐管理シート!AF307&gt;26),"error",""))</f>
        <v/>
      </c>
      <c r="BZ307" s="510" t="str">
        <f>IF(F307="","",IF(VLOOKUP(AE307,―!$AD$1:$AE$26,2,FALSE)&lt;=VLOOKUP(AF307,―!$AD$15:$AE$27,2,FALSE),"","error"))</f>
        <v/>
      </c>
      <c r="CA307" s="510"/>
      <c r="CB307" s="510"/>
      <c r="CC307" s="510"/>
      <c r="CD307" s="510"/>
      <c r="CE307" s="510"/>
      <c r="CF307" s="510"/>
      <c r="CG307" s="510" t="str">
        <f t="shared" si="17"/>
        <v/>
      </c>
      <c r="CH307" s="510" t="str">
        <f>分岐管理シート!AW307</f>
        <v/>
      </c>
      <c r="CI307" s="510" t="str">
        <f t="shared" si="18"/>
        <v/>
      </c>
      <c r="CJ307" s="52" t="str">
        <f t="shared" si="19"/>
        <v/>
      </c>
      <c r="CK307" s="11">
        <f t="shared" si="20"/>
        <v>0</v>
      </c>
    </row>
    <row r="308" spans="1:89" ht="23.4" x14ac:dyDescent="0.2">
      <c r="A308" s="16"/>
      <c r="B308" s="458"/>
      <c r="C308" s="457">
        <v>236</v>
      </c>
      <c r="D308" s="459"/>
      <c r="E308" s="460"/>
      <c r="F308" s="460"/>
      <c r="G308" s="449"/>
      <c r="H308" s="449"/>
      <c r="I308" s="452"/>
      <c r="J308" s="450"/>
      <c r="K308" s="449"/>
      <c r="L308" s="452"/>
      <c r="M308" s="452"/>
      <c r="N308" s="301">
        <v>0</v>
      </c>
      <c r="O308" s="302">
        <v>0</v>
      </c>
      <c r="P308" s="453"/>
      <c r="Q308" s="307"/>
      <c r="R308" s="307"/>
      <c r="S308" s="307"/>
      <c r="T308" s="307"/>
      <c r="U308" s="307"/>
      <c r="V308" s="454"/>
      <c r="W308" s="308"/>
      <c r="X308" s="308"/>
      <c r="Y308" s="308"/>
      <c r="Z308" s="469"/>
      <c r="AA308" s="452"/>
      <c r="AB308" s="449"/>
      <c r="AC308" s="449"/>
      <c r="AD308" s="449"/>
      <c r="AE308" s="544"/>
      <c r="AF308" s="583"/>
      <c r="AG308" s="554"/>
      <c r="AH308" s="455"/>
      <c r="AI308" s="563"/>
      <c r="AJ308" s="593"/>
      <c r="AK308" s="571"/>
      <c r="AL308" s="456"/>
      <c r="AM308" s="379"/>
      <c r="AN308" s="425"/>
      <c r="AO308" s="498"/>
      <c r="AP308" s="23"/>
      <c r="AQ308" s="27"/>
      <c r="AR308" s="31"/>
      <c r="AS308" s="31"/>
      <c r="AT308" s="35"/>
      <c r="AU308" s="37"/>
      <c r="AV308" s="14"/>
      <c r="AW308" s="14"/>
      <c r="AX308" s="14"/>
      <c r="AY308" s="13"/>
      <c r="AZ308" s="41"/>
      <c r="BA308" s="42"/>
      <c r="BB308" s="37"/>
      <c r="BC308" s="37"/>
      <c r="BD308" s="37"/>
      <c r="BE308" s="42"/>
      <c r="BF308" s="42"/>
      <c r="BG308" s="42"/>
      <c r="BH308" s="42"/>
      <c r="BI308" s="37"/>
      <c r="BJ308" s="37"/>
      <c r="BK308" s="45"/>
      <c r="BL308" s="45"/>
      <c r="BM308" s="45"/>
      <c r="BN308" s="45"/>
      <c r="BO308" s="42"/>
      <c r="BP308" s="42"/>
      <c r="BQ308" s="42"/>
      <c r="BR308" s="45"/>
      <c r="BS308" s="37"/>
      <c r="BT308" s="45"/>
      <c r="BU308" s="47"/>
      <c r="BV308" s="51"/>
      <c r="BW308" s="520"/>
      <c r="BX308" s="529" t="str">
        <f t="shared" si="16"/>
        <v/>
      </c>
      <c r="BY308" s="510" t="str">
        <f>IF(F308="","",IF(OR(分岐管理シート!AF308&lt;13,分岐管理シート!AF308&gt;26),"error",""))</f>
        <v/>
      </c>
      <c r="BZ308" s="510" t="str">
        <f>IF(F308="","",IF(VLOOKUP(AE308,―!$AD$1:$AE$26,2,FALSE)&lt;=VLOOKUP(AF308,―!$AD$15:$AE$27,2,FALSE),"","error"))</f>
        <v/>
      </c>
      <c r="CA308" s="510"/>
      <c r="CB308" s="510"/>
      <c r="CC308" s="510"/>
      <c r="CD308" s="510"/>
      <c r="CE308" s="510"/>
      <c r="CF308" s="510"/>
      <c r="CG308" s="510" t="str">
        <f t="shared" si="17"/>
        <v/>
      </c>
      <c r="CH308" s="510" t="str">
        <f>分岐管理シート!AW308</f>
        <v/>
      </c>
      <c r="CI308" s="510" t="str">
        <f t="shared" si="18"/>
        <v/>
      </c>
      <c r="CJ308" s="52" t="str">
        <f t="shared" si="19"/>
        <v/>
      </c>
      <c r="CK308" s="11">
        <f t="shared" si="20"/>
        <v>0</v>
      </c>
    </row>
    <row r="309" spans="1:89" ht="23.4" x14ac:dyDescent="0.2">
      <c r="A309" s="16"/>
      <c r="B309" s="458"/>
      <c r="C309" s="457">
        <v>237</v>
      </c>
      <c r="D309" s="459"/>
      <c r="E309" s="460"/>
      <c r="F309" s="460"/>
      <c r="G309" s="449"/>
      <c r="H309" s="449"/>
      <c r="I309" s="452"/>
      <c r="J309" s="450"/>
      <c r="K309" s="449"/>
      <c r="L309" s="452"/>
      <c r="M309" s="452"/>
      <c r="N309" s="301">
        <v>0</v>
      </c>
      <c r="O309" s="302">
        <v>0</v>
      </c>
      <c r="P309" s="453"/>
      <c r="Q309" s="307"/>
      <c r="R309" s="307"/>
      <c r="S309" s="307"/>
      <c r="T309" s="307"/>
      <c r="U309" s="307"/>
      <c r="V309" s="454"/>
      <c r="W309" s="308"/>
      <c r="X309" s="308"/>
      <c r="Y309" s="308"/>
      <c r="Z309" s="469"/>
      <c r="AA309" s="452"/>
      <c r="AB309" s="449"/>
      <c r="AC309" s="449"/>
      <c r="AD309" s="449"/>
      <c r="AE309" s="544"/>
      <c r="AF309" s="583"/>
      <c r="AG309" s="554"/>
      <c r="AH309" s="455"/>
      <c r="AI309" s="563"/>
      <c r="AJ309" s="593"/>
      <c r="AK309" s="571"/>
      <c r="AL309" s="456"/>
      <c r="AM309" s="379"/>
      <c r="AN309" s="425"/>
      <c r="AO309" s="498"/>
      <c r="AP309" s="23"/>
      <c r="AQ309" s="27"/>
      <c r="AR309" s="31"/>
      <c r="AS309" s="31"/>
      <c r="AT309" s="35"/>
      <c r="AU309" s="37"/>
      <c r="AV309" s="14"/>
      <c r="AW309" s="14"/>
      <c r="AX309" s="14"/>
      <c r="AY309" s="13"/>
      <c r="AZ309" s="41"/>
      <c r="BA309" s="42"/>
      <c r="BB309" s="37"/>
      <c r="BC309" s="37"/>
      <c r="BD309" s="37"/>
      <c r="BE309" s="42"/>
      <c r="BF309" s="42"/>
      <c r="BG309" s="42"/>
      <c r="BH309" s="42"/>
      <c r="BI309" s="37"/>
      <c r="BJ309" s="37"/>
      <c r="BK309" s="45"/>
      <c r="BL309" s="45"/>
      <c r="BM309" s="45"/>
      <c r="BN309" s="45"/>
      <c r="BO309" s="42"/>
      <c r="BP309" s="42"/>
      <c r="BQ309" s="42"/>
      <c r="BR309" s="45"/>
      <c r="BS309" s="37"/>
      <c r="BT309" s="45"/>
      <c r="BU309" s="47"/>
      <c r="BV309" s="51"/>
      <c r="BW309" s="520"/>
      <c r="BX309" s="529" t="str">
        <f t="shared" si="16"/>
        <v/>
      </c>
      <c r="BY309" s="510" t="str">
        <f>IF(F309="","",IF(OR(分岐管理シート!AF309&lt;13,分岐管理シート!AF309&gt;26),"error",""))</f>
        <v/>
      </c>
      <c r="BZ309" s="510" t="str">
        <f>IF(F309="","",IF(VLOOKUP(AE309,―!$AD$1:$AE$26,2,FALSE)&lt;=VLOOKUP(AF309,―!$AD$15:$AE$27,2,FALSE),"","error"))</f>
        <v/>
      </c>
      <c r="CA309" s="510"/>
      <c r="CB309" s="510"/>
      <c r="CC309" s="510"/>
      <c r="CD309" s="510"/>
      <c r="CE309" s="510"/>
      <c r="CF309" s="510"/>
      <c r="CG309" s="510" t="str">
        <f t="shared" si="17"/>
        <v/>
      </c>
      <c r="CH309" s="510" t="str">
        <f>分岐管理シート!AW309</f>
        <v/>
      </c>
      <c r="CI309" s="510" t="str">
        <f t="shared" si="18"/>
        <v/>
      </c>
      <c r="CJ309" s="52" t="str">
        <f t="shared" si="19"/>
        <v/>
      </c>
      <c r="CK309" s="11">
        <f t="shared" si="20"/>
        <v>0</v>
      </c>
    </row>
    <row r="310" spans="1:89" ht="23.4" x14ac:dyDescent="0.2">
      <c r="A310" s="16"/>
      <c r="B310" s="458"/>
      <c r="C310" s="446">
        <v>238</v>
      </c>
      <c r="D310" s="459"/>
      <c r="E310" s="460"/>
      <c r="F310" s="460"/>
      <c r="G310" s="449"/>
      <c r="H310" s="449"/>
      <c r="I310" s="452"/>
      <c r="J310" s="450"/>
      <c r="K310" s="449"/>
      <c r="L310" s="452"/>
      <c r="M310" s="452"/>
      <c r="N310" s="301">
        <v>0</v>
      </c>
      <c r="O310" s="302">
        <v>0</v>
      </c>
      <c r="P310" s="453"/>
      <c r="Q310" s="307"/>
      <c r="R310" s="307"/>
      <c r="S310" s="307"/>
      <c r="T310" s="307"/>
      <c r="U310" s="307"/>
      <c r="V310" s="454"/>
      <c r="W310" s="308"/>
      <c r="X310" s="308"/>
      <c r="Y310" s="308"/>
      <c r="Z310" s="469"/>
      <c r="AA310" s="452"/>
      <c r="AB310" s="449"/>
      <c r="AC310" s="449"/>
      <c r="AD310" s="449"/>
      <c r="AE310" s="544"/>
      <c r="AF310" s="583"/>
      <c r="AG310" s="554"/>
      <c r="AH310" s="455"/>
      <c r="AI310" s="563"/>
      <c r="AJ310" s="593"/>
      <c r="AK310" s="571"/>
      <c r="AL310" s="456"/>
      <c r="AM310" s="379"/>
      <c r="AN310" s="425"/>
      <c r="AO310" s="498"/>
      <c r="AP310" s="23"/>
      <c r="AQ310" s="27"/>
      <c r="AR310" s="31"/>
      <c r="AS310" s="31"/>
      <c r="AT310" s="35"/>
      <c r="AU310" s="37"/>
      <c r="AV310" s="14"/>
      <c r="AW310" s="14"/>
      <c r="AX310" s="14"/>
      <c r="AY310" s="13"/>
      <c r="AZ310" s="41"/>
      <c r="BA310" s="42"/>
      <c r="BB310" s="37"/>
      <c r="BC310" s="37"/>
      <c r="BD310" s="37"/>
      <c r="BE310" s="42"/>
      <c r="BF310" s="42"/>
      <c r="BG310" s="42"/>
      <c r="BH310" s="42"/>
      <c r="BI310" s="37"/>
      <c r="BJ310" s="37"/>
      <c r="BK310" s="45"/>
      <c r="BL310" s="45"/>
      <c r="BM310" s="45"/>
      <c r="BN310" s="45"/>
      <c r="BO310" s="42"/>
      <c r="BP310" s="42"/>
      <c r="BQ310" s="42"/>
      <c r="BR310" s="45"/>
      <c r="BS310" s="37"/>
      <c r="BT310" s="45"/>
      <c r="BU310" s="47"/>
      <c r="BV310" s="51"/>
      <c r="BW310" s="520"/>
      <c r="BX310" s="529" t="str">
        <f t="shared" si="16"/>
        <v/>
      </c>
      <c r="BY310" s="510" t="str">
        <f>IF(F310="","",IF(OR(分岐管理シート!AF310&lt;13,分岐管理シート!AF310&gt;26),"error",""))</f>
        <v/>
      </c>
      <c r="BZ310" s="510" t="str">
        <f>IF(F310="","",IF(VLOOKUP(AE310,―!$AD$1:$AE$26,2,FALSE)&lt;=VLOOKUP(AF310,―!$AD$15:$AE$27,2,FALSE),"","error"))</f>
        <v/>
      </c>
      <c r="CA310" s="510"/>
      <c r="CB310" s="510"/>
      <c r="CC310" s="510"/>
      <c r="CD310" s="510"/>
      <c r="CE310" s="510"/>
      <c r="CF310" s="510"/>
      <c r="CG310" s="510" t="str">
        <f t="shared" si="17"/>
        <v/>
      </c>
      <c r="CH310" s="510" t="str">
        <f>分岐管理シート!AW310</f>
        <v/>
      </c>
      <c r="CI310" s="510" t="str">
        <f t="shared" si="18"/>
        <v/>
      </c>
      <c r="CJ310" s="52" t="str">
        <f t="shared" si="19"/>
        <v/>
      </c>
      <c r="CK310" s="11">
        <f t="shared" si="20"/>
        <v>0</v>
      </c>
    </row>
    <row r="311" spans="1:89" ht="23.4" x14ac:dyDescent="0.2">
      <c r="A311" s="16"/>
      <c r="B311" s="458"/>
      <c r="C311" s="457">
        <v>239</v>
      </c>
      <c r="D311" s="459"/>
      <c r="E311" s="460"/>
      <c r="F311" s="460"/>
      <c r="G311" s="449"/>
      <c r="H311" s="449"/>
      <c r="I311" s="452"/>
      <c r="J311" s="450"/>
      <c r="K311" s="449"/>
      <c r="L311" s="452"/>
      <c r="M311" s="452"/>
      <c r="N311" s="301">
        <v>0</v>
      </c>
      <c r="O311" s="302">
        <v>0</v>
      </c>
      <c r="P311" s="453"/>
      <c r="Q311" s="307"/>
      <c r="R311" s="307"/>
      <c r="S311" s="307"/>
      <c r="T311" s="307"/>
      <c r="U311" s="307"/>
      <c r="V311" s="454"/>
      <c r="W311" s="308"/>
      <c r="X311" s="308"/>
      <c r="Y311" s="308"/>
      <c r="Z311" s="469"/>
      <c r="AA311" s="452"/>
      <c r="AB311" s="449"/>
      <c r="AC311" s="449"/>
      <c r="AD311" s="449"/>
      <c r="AE311" s="544"/>
      <c r="AF311" s="583"/>
      <c r="AG311" s="554"/>
      <c r="AH311" s="455"/>
      <c r="AI311" s="563"/>
      <c r="AJ311" s="593"/>
      <c r="AK311" s="571"/>
      <c r="AL311" s="456"/>
      <c r="AM311" s="379"/>
      <c r="AN311" s="425"/>
      <c r="AO311" s="498"/>
      <c r="AP311" s="23"/>
      <c r="AQ311" s="27"/>
      <c r="AR311" s="31"/>
      <c r="AS311" s="31"/>
      <c r="AT311" s="35"/>
      <c r="AU311" s="37"/>
      <c r="AV311" s="14"/>
      <c r="AW311" s="14"/>
      <c r="AX311" s="14"/>
      <c r="AY311" s="13"/>
      <c r="AZ311" s="41"/>
      <c r="BA311" s="42"/>
      <c r="BB311" s="37"/>
      <c r="BC311" s="37"/>
      <c r="BD311" s="37"/>
      <c r="BE311" s="42"/>
      <c r="BF311" s="42"/>
      <c r="BG311" s="42"/>
      <c r="BH311" s="42"/>
      <c r="BI311" s="37"/>
      <c r="BJ311" s="37"/>
      <c r="BK311" s="45"/>
      <c r="BL311" s="45"/>
      <c r="BM311" s="45"/>
      <c r="BN311" s="45"/>
      <c r="BO311" s="42"/>
      <c r="BP311" s="42"/>
      <c r="BQ311" s="42"/>
      <c r="BR311" s="45"/>
      <c r="BS311" s="37"/>
      <c r="BT311" s="45"/>
      <c r="BU311" s="47"/>
      <c r="BV311" s="51"/>
      <c r="BW311" s="520"/>
      <c r="BX311" s="529" t="str">
        <f t="shared" si="16"/>
        <v/>
      </c>
      <c r="BY311" s="510" t="str">
        <f>IF(F311="","",IF(OR(分岐管理シート!AF311&lt;13,分岐管理シート!AF311&gt;26),"error",""))</f>
        <v/>
      </c>
      <c r="BZ311" s="510" t="str">
        <f>IF(F311="","",IF(VLOOKUP(AE311,―!$AD$1:$AE$26,2,FALSE)&lt;=VLOOKUP(AF311,―!$AD$15:$AE$27,2,FALSE),"","error"))</f>
        <v/>
      </c>
      <c r="CA311" s="510"/>
      <c r="CB311" s="510"/>
      <c r="CC311" s="510"/>
      <c r="CD311" s="510"/>
      <c r="CE311" s="510"/>
      <c r="CF311" s="510"/>
      <c r="CG311" s="510" t="str">
        <f t="shared" si="17"/>
        <v/>
      </c>
      <c r="CH311" s="510" t="str">
        <f>分岐管理シート!AW311</f>
        <v/>
      </c>
      <c r="CI311" s="510" t="str">
        <f t="shared" si="18"/>
        <v/>
      </c>
      <c r="CJ311" s="52" t="str">
        <f t="shared" si="19"/>
        <v/>
      </c>
      <c r="CK311" s="11">
        <f t="shared" si="20"/>
        <v>0</v>
      </c>
    </row>
    <row r="312" spans="1:89" ht="23.4" x14ac:dyDescent="0.2">
      <c r="A312" s="16"/>
      <c r="B312" s="458"/>
      <c r="C312" s="457">
        <v>240</v>
      </c>
      <c r="D312" s="459"/>
      <c r="E312" s="460"/>
      <c r="F312" s="460"/>
      <c r="G312" s="449"/>
      <c r="H312" s="449"/>
      <c r="I312" s="452"/>
      <c r="J312" s="450"/>
      <c r="K312" s="449"/>
      <c r="L312" s="452"/>
      <c r="M312" s="452"/>
      <c r="N312" s="301">
        <v>0</v>
      </c>
      <c r="O312" s="302">
        <v>0</v>
      </c>
      <c r="P312" s="453"/>
      <c r="Q312" s="307"/>
      <c r="R312" s="307"/>
      <c r="S312" s="307"/>
      <c r="T312" s="307"/>
      <c r="U312" s="307"/>
      <c r="V312" s="454"/>
      <c r="W312" s="308"/>
      <c r="X312" s="308"/>
      <c r="Y312" s="308"/>
      <c r="Z312" s="469"/>
      <c r="AA312" s="452"/>
      <c r="AB312" s="449"/>
      <c r="AC312" s="449"/>
      <c r="AD312" s="449"/>
      <c r="AE312" s="544"/>
      <c r="AF312" s="583"/>
      <c r="AG312" s="554"/>
      <c r="AH312" s="455"/>
      <c r="AI312" s="563"/>
      <c r="AJ312" s="593"/>
      <c r="AK312" s="571"/>
      <c r="AL312" s="456"/>
      <c r="AM312" s="379"/>
      <c r="AN312" s="425"/>
      <c r="AO312" s="498"/>
      <c r="AP312" s="23"/>
      <c r="AQ312" s="27"/>
      <c r="AR312" s="31"/>
      <c r="AS312" s="31"/>
      <c r="AT312" s="35"/>
      <c r="AU312" s="37"/>
      <c r="AV312" s="14"/>
      <c r="AW312" s="14"/>
      <c r="AX312" s="14"/>
      <c r="AY312" s="13"/>
      <c r="AZ312" s="41"/>
      <c r="BA312" s="42"/>
      <c r="BB312" s="37"/>
      <c r="BC312" s="37"/>
      <c r="BD312" s="37"/>
      <c r="BE312" s="42"/>
      <c r="BF312" s="42"/>
      <c r="BG312" s="42"/>
      <c r="BH312" s="42"/>
      <c r="BI312" s="37"/>
      <c r="BJ312" s="37"/>
      <c r="BK312" s="45"/>
      <c r="BL312" s="45"/>
      <c r="BM312" s="45"/>
      <c r="BN312" s="45"/>
      <c r="BO312" s="42"/>
      <c r="BP312" s="42"/>
      <c r="BQ312" s="42"/>
      <c r="BR312" s="45"/>
      <c r="BS312" s="37"/>
      <c r="BT312" s="45"/>
      <c r="BU312" s="47"/>
      <c r="BV312" s="51"/>
      <c r="BW312" s="520"/>
      <c r="BX312" s="529" t="str">
        <f t="shared" si="16"/>
        <v/>
      </c>
      <c r="BY312" s="510" t="str">
        <f>IF(F312="","",IF(OR(分岐管理シート!AF312&lt;13,分岐管理シート!AF312&gt;26),"error",""))</f>
        <v/>
      </c>
      <c r="BZ312" s="510" t="str">
        <f>IF(F312="","",IF(VLOOKUP(AE312,―!$AD$1:$AE$26,2,FALSE)&lt;=VLOOKUP(AF312,―!$AD$15:$AE$27,2,FALSE),"","error"))</f>
        <v/>
      </c>
      <c r="CA312" s="510"/>
      <c r="CB312" s="510"/>
      <c r="CC312" s="510"/>
      <c r="CD312" s="510"/>
      <c r="CE312" s="510"/>
      <c r="CF312" s="510"/>
      <c r="CG312" s="510" t="str">
        <f t="shared" si="17"/>
        <v/>
      </c>
      <c r="CH312" s="510" t="str">
        <f>分岐管理シート!AW312</f>
        <v/>
      </c>
      <c r="CI312" s="510" t="str">
        <f t="shared" si="18"/>
        <v/>
      </c>
      <c r="CJ312" s="52" t="str">
        <f t="shared" si="19"/>
        <v/>
      </c>
      <c r="CK312" s="11">
        <f t="shared" si="20"/>
        <v>0</v>
      </c>
    </row>
    <row r="313" spans="1:89" ht="23.4" x14ac:dyDescent="0.2">
      <c r="A313" s="16"/>
      <c r="B313" s="458"/>
      <c r="C313" s="446">
        <v>241</v>
      </c>
      <c r="D313" s="459"/>
      <c r="E313" s="460"/>
      <c r="F313" s="460"/>
      <c r="G313" s="449"/>
      <c r="H313" s="449"/>
      <c r="I313" s="452"/>
      <c r="J313" s="450"/>
      <c r="K313" s="449"/>
      <c r="L313" s="452"/>
      <c r="M313" s="452"/>
      <c r="N313" s="301">
        <v>0</v>
      </c>
      <c r="O313" s="302">
        <v>0</v>
      </c>
      <c r="P313" s="453"/>
      <c r="Q313" s="307"/>
      <c r="R313" s="307"/>
      <c r="S313" s="307"/>
      <c r="T313" s="307"/>
      <c r="U313" s="307"/>
      <c r="V313" s="454"/>
      <c r="W313" s="308"/>
      <c r="X313" s="308"/>
      <c r="Y313" s="308"/>
      <c r="Z313" s="469"/>
      <c r="AA313" s="452"/>
      <c r="AB313" s="449"/>
      <c r="AC313" s="449"/>
      <c r="AD313" s="449"/>
      <c r="AE313" s="544"/>
      <c r="AF313" s="583"/>
      <c r="AG313" s="554"/>
      <c r="AH313" s="455"/>
      <c r="AI313" s="563"/>
      <c r="AJ313" s="593"/>
      <c r="AK313" s="571"/>
      <c r="AL313" s="456"/>
      <c r="AM313" s="379"/>
      <c r="AN313" s="425"/>
      <c r="AO313" s="498"/>
      <c r="AP313" s="23"/>
      <c r="AQ313" s="27"/>
      <c r="AR313" s="31"/>
      <c r="AS313" s="31"/>
      <c r="AT313" s="35"/>
      <c r="AU313" s="37"/>
      <c r="AV313" s="14"/>
      <c r="AW313" s="14"/>
      <c r="AX313" s="14"/>
      <c r="AY313" s="13"/>
      <c r="AZ313" s="41"/>
      <c r="BA313" s="42"/>
      <c r="BB313" s="37"/>
      <c r="BC313" s="37"/>
      <c r="BD313" s="37"/>
      <c r="BE313" s="42"/>
      <c r="BF313" s="42"/>
      <c r="BG313" s="42"/>
      <c r="BH313" s="42"/>
      <c r="BI313" s="37"/>
      <c r="BJ313" s="37"/>
      <c r="BK313" s="45"/>
      <c r="BL313" s="45"/>
      <c r="BM313" s="45"/>
      <c r="BN313" s="45"/>
      <c r="BO313" s="42"/>
      <c r="BP313" s="42"/>
      <c r="BQ313" s="42"/>
      <c r="BR313" s="45"/>
      <c r="BS313" s="37"/>
      <c r="BT313" s="45"/>
      <c r="BU313" s="47"/>
      <c r="BV313" s="51"/>
      <c r="BW313" s="520"/>
      <c r="BX313" s="529" t="str">
        <f t="shared" si="16"/>
        <v/>
      </c>
      <c r="BY313" s="510" t="str">
        <f>IF(F313="","",IF(OR(分岐管理シート!AF313&lt;13,分岐管理シート!AF313&gt;26),"error",""))</f>
        <v/>
      </c>
      <c r="BZ313" s="510" t="str">
        <f>IF(F313="","",IF(VLOOKUP(AE313,―!$AD$1:$AE$26,2,FALSE)&lt;=VLOOKUP(AF313,―!$AD$15:$AE$27,2,FALSE),"","error"))</f>
        <v/>
      </c>
      <c r="CA313" s="510"/>
      <c r="CB313" s="510"/>
      <c r="CC313" s="510"/>
      <c r="CD313" s="510"/>
      <c r="CE313" s="510"/>
      <c r="CF313" s="510"/>
      <c r="CG313" s="510" t="str">
        <f t="shared" si="17"/>
        <v/>
      </c>
      <c r="CH313" s="510" t="str">
        <f>分岐管理シート!AW313</f>
        <v/>
      </c>
      <c r="CI313" s="510" t="str">
        <f t="shared" si="18"/>
        <v/>
      </c>
      <c r="CJ313" s="52" t="str">
        <f t="shared" si="19"/>
        <v/>
      </c>
      <c r="CK313" s="11">
        <f t="shared" si="20"/>
        <v>0</v>
      </c>
    </row>
    <row r="314" spans="1:89" ht="23.4" x14ac:dyDescent="0.2">
      <c r="A314" s="16"/>
      <c r="B314" s="458"/>
      <c r="C314" s="457">
        <v>242</v>
      </c>
      <c r="D314" s="459"/>
      <c r="E314" s="460"/>
      <c r="F314" s="460"/>
      <c r="G314" s="449"/>
      <c r="H314" s="449"/>
      <c r="I314" s="452"/>
      <c r="J314" s="450"/>
      <c r="K314" s="449"/>
      <c r="L314" s="452"/>
      <c r="M314" s="452"/>
      <c r="N314" s="301">
        <v>0</v>
      </c>
      <c r="O314" s="302">
        <v>0</v>
      </c>
      <c r="P314" s="453"/>
      <c r="Q314" s="307"/>
      <c r="R314" s="307"/>
      <c r="S314" s="307"/>
      <c r="T314" s="307"/>
      <c r="U314" s="307"/>
      <c r="V314" s="454"/>
      <c r="W314" s="308"/>
      <c r="X314" s="308"/>
      <c r="Y314" s="308"/>
      <c r="Z314" s="469"/>
      <c r="AA314" s="452"/>
      <c r="AB314" s="449"/>
      <c r="AC314" s="449"/>
      <c r="AD314" s="449"/>
      <c r="AE314" s="544"/>
      <c r="AF314" s="583"/>
      <c r="AG314" s="554"/>
      <c r="AH314" s="455"/>
      <c r="AI314" s="563"/>
      <c r="AJ314" s="593"/>
      <c r="AK314" s="571"/>
      <c r="AL314" s="456"/>
      <c r="AM314" s="379"/>
      <c r="AN314" s="425"/>
      <c r="AO314" s="498"/>
      <c r="AP314" s="23"/>
      <c r="AQ314" s="27"/>
      <c r="AR314" s="31"/>
      <c r="AS314" s="31"/>
      <c r="AT314" s="35"/>
      <c r="AU314" s="37"/>
      <c r="AV314" s="14"/>
      <c r="AW314" s="14"/>
      <c r="AX314" s="14"/>
      <c r="AY314" s="13"/>
      <c r="AZ314" s="41"/>
      <c r="BA314" s="42"/>
      <c r="BB314" s="37"/>
      <c r="BC314" s="37"/>
      <c r="BD314" s="37"/>
      <c r="BE314" s="42"/>
      <c r="BF314" s="42"/>
      <c r="BG314" s="42"/>
      <c r="BH314" s="42"/>
      <c r="BI314" s="37"/>
      <c r="BJ314" s="37"/>
      <c r="BK314" s="45"/>
      <c r="BL314" s="45"/>
      <c r="BM314" s="45"/>
      <c r="BN314" s="45"/>
      <c r="BO314" s="42"/>
      <c r="BP314" s="42"/>
      <c r="BQ314" s="42"/>
      <c r="BR314" s="45"/>
      <c r="BS314" s="37"/>
      <c r="BT314" s="45"/>
      <c r="BU314" s="47"/>
      <c r="BV314" s="51"/>
      <c r="BW314" s="520"/>
      <c r="BX314" s="529" t="str">
        <f t="shared" si="16"/>
        <v/>
      </c>
      <c r="BY314" s="510" t="str">
        <f>IF(F314="","",IF(OR(分岐管理シート!AF314&lt;13,分岐管理シート!AF314&gt;26),"error",""))</f>
        <v/>
      </c>
      <c r="BZ314" s="510" t="str">
        <f>IF(F314="","",IF(VLOOKUP(AE314,―!$AD$1:$AE$26,2,FALSE)&lt;=VLOOKUP(AF314,―!$AD$15:$AE$27,2,FALSE),"","error"))</f>
        <v/>
      </c>
      <c r="CA314" s="510"/>
      <c r="CB314" s="510"/>
      <c r="CC314" s="510"/>
      <c r="CD314" s="510"/>
      <c r="CE314" s="510"/>
      <c r="CF314" s="510"/>
      <c r="CG314" s="510" t="str">
        <f t="shared" si="17"/>
        <v/>
      </c>
      <c r="CH314" s="510" t="str">
        <f>分岐管理シート!AW314</f>
        <v/>
      </c>
      <c r="CI314" s="510" t="str">
        <f t="shared" si="18"/>
        <v/>
      </c>
      <c r="CJ314" s="52" t="str">
        <f t="shared" si="19"/>
        <v/>
      </c>
      <c r="CK314" s="11">
        <f t="shared" si="20"/>
        <v>0</v>
      </c>
    </row>
    <row r="315" spans="1:89" ht="23.4" x14ac:dyDescent="0.2">
      <c r="A315" s="16"/>
      <c r="B315" s="458"/>
      <c r="C315" s="457">
        <v>243</v>
      </c>
      <c r="D315" s="459"/>
      <c r="E315" s="460"/>
      <c r="F315" s="460"/>
      <c r="G315" s="449"/>
      <c r="H315" s="449"/>
      <c r="I315" s="452"/>
      <c r="J315" s="450"/>
      <c r="K315" s="449"/>
      <c r="L315" s="452"/>
      <c r="M315" s="452"/>
      <c r="N315" s="301">
        <v>0</v>
      </c>
      <c r="O315" s="302">
        <v>0</v>
      </c>
      <c r="P315" s="453"/>
      <c r="Q315" s="307"/>
      <c r="R315" s="307"/>
      <c r="S315" s="307"/>
      <c r="T315" s="307"/>
      <c r="U315" s="307"/>
      <c r="V315" s="454"/>
      <c r="W315" s="308"/>
      <c r="X315" s="308"/>
      <c r="Y315" s="308"/>
      <c r="Z315" s="469"/>
      <c r="AA315" s="452"/>
      <c r="AB315" s="449"/>
      <c r="AC315" s="449"/>
      <c r="AD315" s="449"/>
      <c r="AE315" s="544"/>
      <c r="AF315" s="583"/>
      <c r="AG315" s="554"/>
      <c r="AH315" s="455"/>
      <c r="AI315" s="563"/>
      <c r="AJ315" s="593"/>
      <c r="AK315" s="571"/>
      <c r="AL315" s="456"/>
      <c r="AM315" s="379"/>
      <c r="AN315" s="425"/>
      <c r="AO315" s="498"/>
      <c r="AP315" s="23"/>
      <c r="AQ315" s="27"/>
      <c r="AR315" s="31"/>
      <c r="AS315" s="31"/>
      <c r="AT315" s="35"/>
      <c r="AU315" s="37"/>
      <c r="AV315" s="14"/>
      <c r="AW315" s="14"/>
      <c r="AX315" s="14"/>
      <c r="AY315" s="13"/>
      <c r="AZ315" s="41"/>
      <c r="BA315" s="42"/>
      <c r="BB315" s="37"/>
      <c r="BC315" s="37"/>
      <c r="BD315" s="37"/>
      <c r="BE315" s="42"/>
      <c r="BF315" s="42"/>
      <c r="BG315" s="42"/>
      <c r="BH315" s="42"/>
      <c r="BI315" s="37"/>
      <c r="BJ315" s="37"/>
      <c r="BK315" s="45"/>
      <c r="BL315" s="45"/>
      <c r="BM315" s="45"/>
      <c r="BN315" s="45"/>
      <c r="BO315" s="42"/>
      <c r="BP315" s="42"/>
      <c r="BQ315" s="42"/>
      <c r="BR315" s="45"/>
      <c r="BS315" s="37"/>
      <c r="BT315" s="45"/>
      <c r="BU315" s="47"/>
      <c r="BV315" s="51"/>
      <c r="BW315" s="520"/>
      <c r="BX315" s="529" t="str">
        <f t="shared" si="16"/>
        <v/>
      </c>
      <c r="BY315" s="510" t="str">
        <f>IF(F315="","",IF(OR(分岐管理シート!AF315&lt;13,分岐管理シート!AF315&gt;26),"error",""))</f>
        <v/>
      </c>
      <c r="BZ315" s="510" t="str">
        <f>IF(F315="","",IF(VLOOKUP(AE315,―!$AD$1:$AE$26,2,FALSE)&lt;=VLOOKUP(AF315,―!$AD$15:$AE$27,2,FALSE),"","error"))</f>
        <v/>
      </c>
      <c r="CA315" s="510"/>
      <c r="CB315" s="510"/>
      <c r="CC315" s="510"/>
      <c r="CD315" s="510"/>
      <c r="CE315" s="510"/>
      <c r="CF315" s="510"/>
      <c r="CG315" s="510" t="str">
        <f t="shared" si="17"/>
        <v/>
      </c>
      <c r="CH315" s="510" t="str">
        <f>分岐管理シート!AW315</f>
        <v/>
      </c>
      <c r="CI315" s="510" t="str">
        <f t="shared" si="18"/>
        <v/>
      </c>
      <c r="CJ315" s="52" t="str">
        <f t="shared" si="19"/>
        <v/>
      </c>
      <c r="CK315" s="11">
        <f t="shared" si="20"/>
        <v>0</v>
      </c>
    </row>
    <row r="316" spans="1:89" ht="23.4" x14ac:dyDescent="0.2">
      <c r="A316" s="16"/>
      <c r="B316" s="458"/>
      <c r="C316" s="446">
        <v>244</v>
      </c>
      <c r="D316" s="459"/>
      <c r="E316" s="460"/>
      <c r="F316" s="460"/>
      <c r="G316" s="449"/>
      <c r="H316" s="449"/>
      <c r="I316" s="452"/>
      <c r="J316" s="450"/>
      <c r="K316" s="449"/>
      <c r="L316" s="452"/>
      <c r="M316" s="452"/>
      <c r="N316" s="301">
        <v>0</v>
      </c>
      <c r="O316" s="302">
        <v>0</v>
      </c>
      <c r="P316" s="453"/>
      <c r="Q316" s="307"/>
      <c r="R316" s="307"/>
      <c r="S316" s="307"/>
      <c r="T316" s="307"/>
      <c r="U316" s="307"/>
      <c r="V316" s="454"/>
      <c r="W316" s="308"/>
      <c r="X316" s="308"/>
      <c r="Y316" s="308"/>
      <c r="Z316" s="469"/>
      <c r="AA316" s="452"/>
      <c r="AB316" s="449"/>
      <c r="AC316" s="449"/>
      <c r="AD316" s="449"/>
      <c r="AE316" s="544"/>
      <c r="AF316" s="583"/>
      <c r="AG316" s="554"/>
      <c r="AH316" s="455"/>
      <c r="AI316" s="563"/>
      <c r="AJ316" s="593"/>
      <c r="AK316" s="571"/>
      <c r="AL316" s="456"/>
      <c r="AM316" s="379"/>
      <c r="AN316" s="425"/>
      <c r="AO316" s="498"/>
      <c r="AP316" s="23"/>
      <c r="AQ316" s="27"/>
      <c r="AR316" s="31"/>
      <c r="AS316" s="31"/>
      <c r="AT316" s="35"/>
      <c r="AU316" s="37"/>
      <c r="AV316" s="14"/>
      <c r="AW316" s="14"/>
      <c r="AX316" s="14"/>
      <c r="AY316" s="13"/>
      <c r="AZ316" s="41"/>
      <c r="BA316" s="42"/>
      <c r="BB316" s="37"/>
      <c r="BC316" s="37"/>
      <c r="BD316" s="37"/>
      <c r="BE316" s="42"/>
      <c r="BF316" s="42"/>
      <c r="BG316" s="42"/>
      <c r="BH316" s="42"/>
      <c r="BI316" s="37"/>
      <c r="BJ316" s="37"/>
      <c r="BK316" s="45"/>
      <c r="BL316" s="45"/>
      <c r="BM316" s="45"/>
      <c r="BN316" s="45"/>
      <c r="BO316" s="42"/>
      <c r="BP316" s="42"/>
      <c r="BQ316" s="42"/>
      <c r="BR316" s="45"/>
      <c r="BS316" s="37"/>
      <c r="BT316" s="45"/>
      <c r="BU316" s="47"/>
      <c r="BV316" s="51"/>
      <c r="BW316" s="520"/>
      <c r="BX316" s="529" t="str">
        <f t="shared" si="16"/>
        <v/>
      </c>
      <c r="BY316" s="510" t="str">
        <f>IF(F316="","",IF(OR(分岐管理シート!AF316&lt;13,分岐管理シート!AF316&gt;26),"error",""))</f>
        <v/>
      </c>
      <c r="BZ316" s="510" t="str">
        <f>IF(F316="","",IF(VLOOKUP(AE316,―!$AD$1:$AE$26,2,FALSE)&lt;=VLOOKUP(AF316,―!$AD$15:$AE$27,2,FALSE),"","error"))</f>
        <v/>
      </c>
      <c r="CA316" s="510"/>
      <c r="CB316" s="510"/>
      <c r="CC316" s="510"/>
      <c r="CD316" s="510"/>
      <c r="CE316" s="510"/>
      <c r="CF316" s="510"/>
      <c r="CG316" s="510" t="str">
        <f t="shared" si="17"/>
        <v/>
      </c>
      <c r="CH316" s="510" t="str">
        <f>分岐管理シート!AW316</f>
        <v/>
      </c>
      <c r="CI316" s="510" t="str">
        <f t="shared" si="18"/>
        <v/>
      </c>
      <c r="CJ316" s="52" t="str">
        <f t="shared" si="19"/>
        <v/>
      </c>
      <c r="CK316" s="11">
        <f t="shared" si="20"/>
        <v>0</v>
      </c>
    </row>
    <row r="317" spans="1:89" ht="23.4" x14ac:dyDescent="0.2">
      <c r="A317" s="16"/>
      <c r="B317" s="458"/>
      <c r="C317" s="457">
        <v>245</v>
      </c>
      <c r="D317" s="459"/>
      <c r="E317" s="460"/>
      <c r="F317" s="460"/>
      <c r="G317" s="449"/>
      <c r="H317" s="449"/>
      <c r="I317" s="452"/>
      <c r="J317" s="450"/>
      <c r="K317" s="449"/>
      <c r="L317" s="452"/>
      <c r="M317" s="452"/>
      <c r="N317" s="301">
        <v>0</v>
      </c>
      <c r="O317" s="302">
        <v>0</v>
      </c>
      <c r="P317" s="453"/>
      <c r="Q317" s="307"/>
      <c r="R317" s="307"/>
      <c r="S317" s="307"/>
      <c r="T317" s="307"/>
      <c r="U317" s="307"/>
      <c r="V317" s="454"/>
      <c r="W317" s="308"/>
      <c r="X317" s="308"/>
      <c r="Y317" s="308"/>
      <c r="Z317" s="469"/>
      <c r="AA317" s="452"/>
      <c r="AB317" s="449"/>
      <c r="AC317" s="449"/>
      <c r="AD317" s="449"/>
      <c r="AE317" s="544"/>
      <c r="AF317" s="583"/>
      <c r="AG317" s="554"/>
      <c r="AH317" s="455"/>
      <c r="AI317" s="563"/>
      <c r="AJ317" s="593"/>
      <c r="AK317" s="571"/>
      <c r="AL317" s="456"/>
      <c r="AM317" s="379"/>
      <c r="AN317" s="425"/>
      <c r="AO317" s="498"/>
      <c r="AP317" s="23"/>
      <c r="AQ317" s="27"/>
      <c r="AR317" s="31"/>
      <c r="AS317" s="31"/>
      <c r="AT317" s="35"/>
      <c r="AU317" s="37"/>
      <c r="AV317" s="14"/>
      <c r="AW317" s="14"/>
      <c r="AX317" s="14"/>
      <c r="AY317" s="13"/>
      <c r="AZ317" s="41"/>
      <c r="BA317" s="42"/>
      <c r="BB317" s="37"/>
      <c r="BC317" s="37"/>
      <c r="BD317" s="37"/>
      <c r="BE317" s="42"/>
      <c r="BF317" s="42"/>
      <c r="BG317" s="42"/>
      <c r="BH317" s="42"/>
      <c r="BI317" s="37"/>
      <c r="BJ317" s="37"/>
      <c r="BK317" s="45"/>
      <c r="BL317" s="45"/>
      <c r="BM317" s="45"/>
      <c r="BN317" s="45"/>
      <c r="BO317" s="42"/>
      <c r="BP317" s="42"/>
      <c r="BQ317" s="42"/>
      <c r="BR317" s="45"/>
      <c r="BS317" s="37"/>
      <c r="BT317" s="45"/>
      <c r="BU317" s="47"/>
      <c r="BV317" s="51"/>
      <c r="BW317" s="520"/>
      <c r="BX317" s="529" t="str">
        <f t="shared" si="16"/>
        <v/>
      </c>
      <c r="BY317" s="510" t="str">
        <f>IF(F317="","",IF(OR(分岐管理シート!AF317&lt;13,分岐管理シート!AF317&gt;26),"error",""))</f>
        <v/>
      </c>
      <c r="BZ317" s="510" t="str">
        <f>IF(F317="","",IF(VLOOKUP(AE317,―!$AD$1:$AE$26,2,FALSE)&lt;=VLOOKUP(AF317,―!$AD$15:$AE$27,2,FALSE),"","error"))</f>
        <v/>
      </c>
      <c r="CA317" s="510"/>
      <c r="CB317" s="510"/>
      <c r="CC317" s="510"/>
      <c r="CD317" s="510"/>
      <c r="CE317" s="510"/>
      <c r="CF317" s="510"/>
      <c r="CG317" s="510" t="str">
        <f t="shared" si="17"/>
        <v/>
      </c>
      <c r="CH317" s="510" t="str">
        <f>分岐管理シート!AW317</f>
        <v/>
      </c>
      <c r="CI317" s="510" t="str">
        <f t="shared" si="18"/>
        <v/>
      </c>
      <c r="CJ317" s="52" t="str">
        <f t="shared" si="19"/>
        <v/>
      </c>
      <c r="CK317" s="11">
        <f t="shared" si="20"/>
        <v>0</v>
      </c>
    </row>
    <row r="318" spans="1:89" ht="23.4" x14ac:dyDescent="0.2">
      <c r="A318" s="16"/>
      <c r="B318" s="458"/>
      <c r="C318" s="457">
        <v>246</v>
      </c>
      <c r="D318" s="459"/>
      <c r="E318" s="460"/>
      <c r="F318" s="460"/>
      <c r="G318" s="449"/>
      <c r="H318" s="449"/>
      <c r="I318" s="452"/>
      <c r="J318" s="450"/>
      <c r="K318" s="449"/>
      <c r="L318" s="452"/>
      <c r="M318" s="452"/>
      <c r="N318" s="301">
        <v>0</v>
      </c>
      <c r="O318" s="302">
        <v>0</v>
      </c>
      <c r="P318" s="453"/>
      <c r="Q318" s="307"/>
      <c r="R318" s="307"/>
      <c r="S318" s="307"/>
      <c r="T318" s="307"/>
      <c r="U318" s="307"/>
      <c r="V318" s="454"/>
      <c r="W318" s="308"/>
      <c r="X318" s="308"/>
      <c r="Y318" s="308"/>
      <c r="Z318" s="469"/>
      <c r="AA318" s="452"/>
      <c r="AB318" s="449"/>
      <c r="AC318" s="449"/>
      <c r="AD318" s="449"/>
      <c r="AE318" s="544"/>
      <c r="AF318" s="583"/>
      <c r="AG318" s="554"/>
      <c r="AH318" s="455"/>
      <c r="AI318" s="563"/>
      <c r="AJ318" s="593"/>
      <c r="AK318" s="571"/>
      <c r="AL318" s="456"/>
      <c r="AM318" s="379"/>
      <c r="AN318" s="425"/>
      <c r="AO318" s="498"/>
      <c r="AP318" s="23"/>
      <c r="AQ318" s="27"/>
      <c r="AR318" s="31"/>
      <c r="AS318" s="31"/>
      <c r="AT318" s="35"/>
      <c r="AU318" s="37"/>
      <c r="AV318" s="14"/>
      <c r="AW318" s="14"/>
      <c r="AX318" s="14"/>
      <c r="AY318" s="13"/>
      <c r="AZ318" s="41"/>
      <c r="BA318" s="42"/>
      <c r="BB318" s="37"/>
      <c r="BC318" s="37"/>
      <c r="BD318" s="37"/>
      <c r="BE318" s="42"/>
      <c r="BF318" s="42"/>
      <c r="BG318" s="42"/>
      <c r="BH318" s="42"/>
      <c r="BI318" s="37"/>
      <c r="BJ318" s="37"/>
      <c r="BK318" s="45"/>
      <c r="BL318" s="45"/>
      <c r="BM318" s="45"/>
      <c r="BN318" s="45"/>
      <c r="BO318" s="42"/>
      <c r="BP318" s="42"/>
      <c r="BQ318" s="42"/>
      <c r="BR318" s="45"/>
      <c r="BS318" s="37"/>
      <c r="BT318" s="45"/>
      <c r="BU318" s="47"/>
      <c r="BV318" s="51"/>
      <c r="BW318" s="520"/>
      <c r="BX318" s="529" t="str">
        <f t="shared" si="16"/>
        <v/>
      </c>
      <c r="BY318" s="510" t="str">
        <f>IF(F318="","",IF(OR(分岐管理シート!AF318&lt;13,分岐管理シート!AF318&gt;26),"error",""))</f>
        <v/>
      </c>
      <c r="BZ318" s="510" t="str">
        <f>IF(F318="","",IF(VLOOKUP(AE318,―!$AD$1:$AE$26,2,FALSE)&lt;=VLOOKUP(AF318,―!$AD$15:$AE$27,2,FALSE),"","error"))</f>
        <v/>
      </c>
      <c r="CA318" s="510"/>
      <c r="CB318" s="510"/>
      <c r="CC318" s="510"/>
      <c r="CD318" s="510"/>
      <c r="CE318" s="510"/>
      <c r="CF318" s="510"/>
      <c r="CG318" s="510" t="str">
        <f t="shared" si="17"/>
        <v/>
      </c>
      <c r="CH318" s="510" t="str">
        <f>分岐管理シート!AW318</f>
        <v/>
      </c>
      <c r="CI318" s="510" t="str">
        <f t="shared" si="18"/>
        <v/>
      </c>
      <c r="CJ318" s="52" t="str">
        <f t="shared" si="19"/>
        <v/>
      </c>
      <c r="CK318" s="11">
        <f t="shared" si="20"/>
        <v>0</v>
      </c>
    </row>
    <row r="319" spans="1:89" ht="23.4" x14ac:dyDescent="0.2">
      <c r="A319" s="16"/>
      <c r="B319" s="458"/>
      <c r="C319" s="446">
        <v>247</v>
      </c>
      <c r="D319" s="459"/>
      <c r="E319" s="460"/>
      <c r="F319" s="460"/>
      <c r="G319" s="449"/>
      <c r="H319" s="449"/>
      <c r="I319" s="452"/>
      <c r="J319" s="450"/>
      <c r="K319" s="449"/>
      <c r="L319" s="452"/>
      <c r="M319" s="452"/>
      <c r="N319" s="301">
        <v>0</v>
      </c>
      <c r="O319" s="302">
        <v>0</v>
      </c>
      <c r="P319" s="453"/>
      <c r="Q319" s="307"/>
      <c r="R319" s="307"/>
      <c r="S319" s="307"/>
      <c r="T319" s="307"/>
      <c r="U319" s="307"/>
      <c r="V319" s="454"/>
      <c r="W319" s="308"/>
      <c r="X319" s="308"/>
      <c r="Y319" s="308"/>
      <c r="Z319" s="469"/>
      <c r="AA319" s="452"/>
      <c r="AB319" s="449"/>
      <c r="AC319" s="449"/>
      <c r="AD319" s="449"/>
      <c r="AE319" s="544"/>
      <c r="AF319" s="583"/>
      <c r="AG319" s="554"/>
      <c r="AH319" s="455"/>
      <c r="AI319" s="563"/>
      <c r="AJ319" s="593"/>
      <c r="AK319" s="571"/>
      <c r="AL319" s="456"/>
      <c r="AM319" s="379"/>
      <c r="AN319" s="425"/>
      <c r="AO319" s="498"/>
      <c r="AP319" s="23"/>
      <c r="AQ319" s="27"/>
      <c r="AR319" s="31"/>
      <c r="AS319" s="31"/>
      <c r="AT319" s="35"/>
      <c r="AU319" s="37"/>
      <c r="AV319" s="14"/>
      <c r="AW319" s="14"/>
      <c r="AX319" s="14"/>
      <c r="AY319" s="13"/>
      <c r="AZ319" s="41"/>
      <c r="BA319" s="42"/>
      <c r="BB319" s="37"/>
      <c r="BC319" s="37"/>
      <c r="BD319" s="37"/>
      <c r="BE319" s="42"/>
      <c r="BF319" s="42"/>
      <c r="BG319" s="42"/>
      <c r="BH319" s="42"/>
      <c r="BI319" s="37"/>
      <c r="BJ319" s="37"/>
      <c r="BK319" s="45"/>
      <c r="BL319" s="45"/>
      <c r="BM319" s="45"/>
      <c r="BN319" s="45"/>
      <c r="BO319" s="42"/>
      <c r="BP319" s="42"/>
      <c r="BQ319" s="42"/>
      <c r="BR319" s="45"/>
      <c r="BS319" s="37"/>
      <c r="BT319" s="45"/>
      <c r="BU319" s="47"/>
      <c r="BV319" s="51"/>
      <c r="BW319" s="520"/>
      <c r="BX319" s="529" t="str">
        <f t="shared" si="16"/>
        <v/>
      </c>
      <c r="BY319" s="510" t="str">
        <f>IF(F319="","",IF(OR(分岐管理シート!AF319&lt;13,分岐管理シート!AF319&gt;26),"error",""))</f>
        <v/>
      </c>
      <c r="BZ319" s="510" t="str">
        <f>IF(F319="","",IF(VLOOKUP(AE319,―!$AD$1:$AE$26,2,FALSE)&lt;=VLOOKUP(AF319,―!$AD$15:$AE$27,2,FALSE),"","error"))</f>
        <v/>
      </c>
      <c r="CA319" s="510"/>
      <c r="CB319" s="510"/>
      <c r="CC319" s="510"/>
      <c r="CD319" s="510"/>
      <c r="CE319" s="510"/>
      <c r="CF319" s="510"/>
      <c r="CG319" s="510" t="str">
        <f t="shared" si="17"/>
        <v/>
      </c>
      <c r="CH319" s="510" t="str">
        <f>分岐管理シート!AW319</f>
        <v/>
      </c>
      <c r="CI319" s="510" t="str">
        <f t="shared" si="18"/>
        <v/>
      </c>
      <c r="CJ319" s="52" t="str">
        <f t="shared" si="19"/>
        <v/>
      </c>
      <c r="CK319" s="11">
        <f t="shared" si="20"/>
        <v>0</v>
      </c>
    </row>
    <row r="320" spans="1:89" ht="23.4" x14ac:dyDescent="0.2">
      <c r="A320" s="16"/>
      <c r="B320" s="458"/>
      <c r="C320" s="457">
        <v>248</v>
      </c>
      <c r="D320" s="459"/>
      <c r="E320" s="460"/>
      <c r="F320" s="460"/>
      <c r="G320" s="449"/>
      <c r="H320" s="449"/>
      <c r="I320" s="452"/>
      <c r="J320" s="450"/>
      <c r="K320" s="449"/>
      <c r="L320" s="452"/>
      <c r="M320" s="452"/>
      <c r="N320" s="301">
        <v>0</v>
      </c>
      <c r="O320" s="302">
        <v>0</v>
      </c>
      <c r="P320" s="453"/>
      <c r="Q320" s="307"/>
      <c r="R320" s="307"/>
      <c r="S320" s="307"/>
      <c r="T320" s="307"/>
      <c r="U320" s="307"/>
      <c r="V320" s="454"/>
      <c r="W320" s="308"/>
      <c r="X320" s="308"/>
      <c r="Y320" s="308"/>
      <c r="Z320" s="469"/>
      <c r="AA320" s="452"/>
      <c r="AB320" s="449"/>
      <c r="AC320" s="449"/>
      <c r="AD320" s="449"/>
      <c r="AE320" s="544"/>
      <c r="AF320" s="583"/>
      <c r="AG320" s="554"/>
      <c r="AH320" s="455"/>
      <c r="AI320" s="563"/>
      <c r="AJ320" s="593"/>
      <c r="AK320" s="571"/>
      <c r="AL320" s="456"/>
      <c r="AM320" s="379"/>
      <c r="AN320" s="425"/>
      <c r="AO320" s="498"/>
      <c r="AP320" s="23"/>
      <c r="AQ320" s="27"/>
      <c r="AR320" s="31"/>
      <c r="AS320" s="31"/>
      <c r="AT320" s="35"/>
      <c r="AU320" s="37"/>
      <c r="AV320" s="14"/>
      <c r="AW320" s="14"/>
      <c r="AX320" s="14"/>
      <c r="AY320" s="13"/>
      <c r="AZ320" s="41"/>
      <c r="BA320" s="42"/>
      <c r="BB320" s="37"/>
      <c r="BC320" s="37"/>
      <c r="BD320" s="37"/>
      <c r="BE320" s="42"/>
      <c r="BF320" s="42"/>
      <c r="BG320" s="42"/>
      <c r="BH320" s="42"/>
      <c r="BI320" s="37"/>
      <c r="BJ320" s="37"/>
      <c r="BK320" s="45"/>
      <c r="BL320" s="45"/>
      <c r="BM320" s="45"/>
      <c r="BN320" s="45"/>
      <c r="BO320" s="42"/>
      <c r="BP320" s="42"/>
      <c r="BQ320" s="42"/>
      <c r="BR320" s="45"/>
      <c r="BS320" s="37"/>
      <c r="BT320" s="45"/>
      <c r="BU320" s="47"/>
      <c r="BV320" s="51"/>
      <c r="BW320" s="520"/>
      <c r="BX320" s="529" t="str">
        <f t="shared" si="16"/>
        <v/>
      </c>
      <c r="BY320" s="510" t="str">
        <f>IF(F320="","",IF(OR(分岐管理シート!AF320&lt;13,分岐管理シート!AF320&gt;26),"error",""))</f>
        <v/>
      </c>
      <c r="BZ320" s="510" t="str">
        <f>IF(F320="","",IF(VLOOKUP(AE320,―!$AD$1:$AE$26,2,FALSE)&lt;=VLOOKUP(AF320,―!$AD$15:$AE$27,2,FALSE),"","error"))</f>
        <v/>
      </c>
      <c r="CA320" s="510"/>
      <c r="CB320" s="510"/>
      <c r="CC320" s="510"/>
      <c r="CD320" s="510"/>
      <c r="CE320" s="510"/>
      <c r="CF320" s="510"/>
      <c r="CG320" s="510" t="str">
        <f t="shared" si="17"/>
        <v/>
      </c>
      <c r="CH320" s="510" t="str">
        <f>分岐管理シート!AW320</f>
        <v/>
      </c>
      <c r="CI320" s="510" t="str">
        <f t="shared" si="18"/>
        <v/>
      </c>
      <c r="CJ320" s="52" t="str">
        <f t="shared" si="19"/>
        <v/>
      </c>
      <c r="CK320" s="11">
        <f t="shared" si="20"/>
        <v>0</v>
      </c>
    </row>
    <row r="321" spans="1:89" ht="23.4" x14ac:dyDescent="0.2">
      <c r="A321" s="16"/>
      <c r="B321" s="458"/>
      <c r="C321" s="457">
        <v>249</v>
      </c>
      <c r="D321" s="459"/>
      <c r="E321" s="460"/>
      <c r="F321" s="460"/>
      <c r="G321" s="449"/>
      <c r="H321" s="449"/>
      <c r="I321" s="452"/>
      <c r="J321" s="450"/>
      <c r="K321" s="449"/>
      <c r="L321" s="452"/>
      <c r="M321" s="452"/>
      <c r="N321" s="301">
        <v>0</v>
      </c>
      <c r="O321" s="302">
        <v>0</v>
      </c>
      <c r="P321" s="453"/>
      <c r="Q321" s="307"/>
      <c r="R321" s="307"/>
      <c r="S321" s="307"/>
      <c r="T321" s="307"/>
      <c r="U321" s="307"/>
      <c r="V321" s="454"/>
      <c r="W321" s="308"/>
      <c r="X321" s="308"/>
      <c r="Y321" s="308"/>
      <c r="Z321" s="469"/>
      <c r="AA321" s="452"/>
      <c r="AB321" s="449"/>
      <c r="AC321" s="449"/>
      <c r="AD321" s="449"/>
      <c r="AE321" s="544"/>
      <c r="AF321" s="583"/>
      <c r="AG321" s="554"/>
      <c r="AH321" s="455"/>
      <c r="AI321" s="563"/>
      <c r="AJ321" s="593"/>
      <c r="AK321" s="571"/>
      <c r="AL321" s="456"/>
      <c r="AM321" s="379"/>
      <c r="AN321" s="425"/>
      <c r="AO321" s="498"/>
      <c r="AP321" s="23"/>
      <c r="AQ321" s="27"/>
      <c r="AR321" s="31"/>
      <c r="AS321" s="31"/>
      <c r="AT321" s="35"/>
      <c r="AU321" s="37"/>
      <c r="AV321" s="14"/>
      <c r="AW321" s="14"/>
      <c r="AX321" s="14"/>
      <c r="AY321" s="13"/>
      <c r="AZ321" s="41"/>
      <c r="BA321" s="42"/>
      <c r="BB321" s="37"/>
      <c r="BC321" s="37"/>
      <c r="BD321" s="37"/>
      <c r="BE321" s="42"/>
      <c r="BF321" s="42"/>
      <c r="BG321" s="42"/>
      <c r="BH321" s="42"/>
      <c r="BI321" s="37"/>
      <c r="BJ321" s="37"/>
      <c r="BK321" s="45"/>
      <c r="BL321" s="45"/>
      <c r="BM321" s="45"/>
      <c r="BN321" s="45"/>
      <c r="BO321" s="42"/>
      <c r="BP321" s="42"/>
      <c r="BQ321" s="42"/>
      <c r="BR321" s="45"/>
      <c r="BS321" s="37"/>
      <c r="BT321" s="45"/>
      <c r="BU321" s="47"/>
      <c r="BV321" s="51"/>
      <c r="BW321" s="520"/>
      <c r="BX321" s="529" t="str">
        <f t="shared" si="16"/>
        <v/>
      </c>
      <c r="BY321" s="510" t="str">
        <f>IF(F321="","",IF(OR(分岐管理シート!AF321&lt;13,分岐管理シート!AF321&gt;26),"error",""))</f>
        <v/>
      </c>
      <c r="BZ321" s="510" t="str">
        <f>IF(F321="","",IF(VLOOKUP(AE321,―!$AD$1:$AE$26,2,FALSE)&lt;=VLOOKUP(AF321,―!$AD$15:$AE$27,2,FALSE),"","error"))</f>
        <v/>
      </c>
      <c r="CA321" s="510"/>
      <c r="CB321" s="510"/>
      <c r="CC321" s="510"/>
      <c r="CD321" s="510"/>
      <c r="CE321" s="510"/>
      <c r="CF321" s="510"/>
      <c r="CG321" s="510" t="str">
        <f t="shared" si="17"/>
        <v/>
      </c>
      <c r="CH321" s="510" t="str">
        <f>分岐管理シート!AW321</f>
        <v/>
      </c>
      <c r="CI321" s="510" t="str">
        <f t="shared" si="18"/>
        <v/>
      </c>
      <c r="CJ321" s="52" t="str">
        <f t="shared" si="19"/>
        <v/>
      </c>
      <c r="CK321" s="11">
        <f t="shared" si="20"/>
        <v>0</v>
      </c>
    </row>
    <row r="322" spans="1:89" ht="23.4" x14ac:dyDescent="0.2">
      <c r="A322" s="16"/>
      <c r="B322" s="458"/>
      <c r="C322" s="446">
        <v>250</v>
      </c>
      <c r="D322" s="459"/>
      <c r="E322" s="460"/>
      <c r="F322" s="460"/>
      <c r="G322" s="449"/>
      <c r="H322" s="449"/>
      <c r="I322" s="452"/>
      <c r="J322" s="450"/>
      <c r="K322" s="449"/>
      <c r="L322" s="452"/>
      <c r="M322" s="452"/>
      <c r="N322" s="301">
        <v>0</v>
      </c>
      <c r="O322" s="302">
        <v>0</v>
      </c>
      <c r="P322" s="453"/>
      <c r="Q322" s="307"/>
      <c r="R322" s="307"/>
      <c r="S322" s="307"/>
      <c r="T322" s="307"/>
      <c r="U322" s="307"/>
      <c r="V322" s="454"/>
      <c r="W322" s="308"/>
      <c r="X322" s="308"/>
      <c r="Y322" s="308"/>
      <c r="Z322" s="469"/>
      <c r="AA322" s="452"/>
      <c r="AB322" s="449"/>
      <c r="AC322" s="449"/>
      <c r="AD322" s="449"/>
      <c r="AE322" s="544"/>
      <c r="AF322" s="583"/>
      <c r="AG322" s="554"/>
      <c r="AH322" s="455"/>
      <c r="AI322" s="563"/>
      <c r="AJ322" s="593"/>
      <c r="AK322" s="571"/>
      <c r="AL322" s="456"/>
      <c r="AM322" s="379"/>
      <c r="AN322" s="425"/>
      <c r="AO322" s="498"/>
      <c r="AP322" s="23"/>
      <c r="AQ322" s="27"/>
      <c r="AR322" s="31"/>
      <c r="AS322" s="31"/>
      <c r="AT322" s="35"/>
      <c r="AU322" s="37"/>
      <c r="AV322" s="14"/>
      <c r="AW322" s="14"/>
      <c r="AX322" s="14"/>
      <c r="AY322" s="13"/>
      <c r="AZ322" s="41"/>
      <c r="BA322" s="42"/>
      <c r="BB322" s="37"/>
      <c r="BC322" s="37"/>
      <c r="BD322" s="37"/>
      <c r="BE322" s="42"/>
      <c r="BF322" s="42"/>
      <c r="BG322" s="42"/>
      <c r="BH322" s="42"/>
      <c r="BI322" s="37"/>
      <c r="BJ322" s="37"/>
      <c r="BK322" s="45"/>
      <c r="BL322" s="45"/>
      <c r="BM322" s="45"/>
      <c r="BN322" s="45"/>
      <c r="BO322" s="42"/>
      <c r="BP322" s="42"/>
      <c r="BQ322" s="42"/>
      <c r="BR322" s="45"/>
      <c r="BS322" s="37"/>
      <c r="BT322" s="45"/>
      <c r="BU322" s="47"/>
      <c r="BV322" s="51"/>
      <c r="BW322" s="520"/>
      <c r="BX322" s="529" t="str">
        <f t="shared" si="16"/>
        <v/>
      </c>
      <c r="BY322" s="510" t="str">
        <f>IF(F322="","",IF(OR(分岐管理シート!AF322&lt;13,分岐管理シート!AF322&gt;26),"error",""))</f>
        <v/>
      </c>
      <c r="BZ322" s="510" t="str">
        <f>IF(F322="","",IF(VLOOKUP(AE322,―!$AD$1:$AE$26,2,FALSE)&lt;=VLOOKUP(AF322,―!$AD$15:$AE$27,2,FALSE),"","error"))</f>
        <v/>
      </c>
      <c r="CA322" s="510"/>
      <c r="CB322" s="510"/>
      <c r="CC322" s="510"/>
      <c r="CD322" s="510"/>
      <c r="CE322" s="510"/>
      <c r="CF322" s="510"/>
      <c r="CG322" s="510" t="str">
        <f t="shared" si="17"/>
        <v/>
      </c>
      <c r="CH322" s="510" t="str">
        <f>分岐管理シート!AW322</f>
        <v/>
      </c>
      <c r="CI322" s="510" t="str">
        <f t="shared" si="18"/>
        <v/>
      </c>
      <c r="CJ322" s="52" t="str">
        <f t="shared" si="19"/>
        <v/>
      </c>
      <c r="CK322" s="11">
        <f t="shared" si="20"/>
        <v>0</v>
      </c>
    </row>
    <row r="323" spans="1:89" ht="23.4" x14ac:dyDescent="0.2">
      <c r="A323" s="16"/>
      <c r="B323" s="458"/>
      <c r="C323" s="457">
        <v>251</v>
      </c>
      <c r="D323" s="459"/>
      <c r="E323" s="460"/>
      <c r="F323" s="460"/>
      <c r="G323" s="449"/>
      <c r="H323" s="449"/>
      <c r="I323" s="452"/>
      <c r="J323" s="450"/>
      <c r="K323" s="449"/>
      <c r="L323" s="452"/>
      <c r="M323" s="452"/>
      <c r="N323" s="301">
        <v>0</v>
      </c>
      <c r="O323" s="302">
        <v>0</v>
      </c>
      <c r="P323" s="453"/>
      <c r="Q323" s="307"/>
      <c r="R323" s="307"/>
      <c r="S323" s="307"/>
      <c r="T323" s="307"/>
      <c r="U323" s="307"/>
      <c r="V323" s="454"/>
      <c r="W323" s="308"/>
      <c r="X323" s="308"/>
      <c r="Y323" s="308"/>
      <c r="Z323" s="469"/>
      <c r="AA323" s="452"/>
      <c r="AB323" s="449"/>
      <c r="AC323" s="449"/>
      <c r="AD323" s="449"/>
      <c r="AE323" s="544"/>
      <c r="AF323" s="583"/>
      <c r="AG323" s="554"/>
      <c r="AH323" s="455"/>
      <c r="AI323" s="563"/>
      <c r="AJ323" s="593"/>
      <c r="AK323" s="571"/>
      <c r="AL323" s="456"/>
      <c r="AM323" s="379"/>
      <c r="AN323" s="425"/>
      <c r="AO323" s="498"/>
      <c r="AP323" s="23"/>
      <c r="AQ323" s="27"/>
      <c r="AR323" s="31"/>
      <c r="AS323" s="31"/>
      <c r="AT323" s="35"/>
      <c r="AU323" s="37"/>
      <c r="AV323" s="14"/>
      <c r="AW323" s="14"/>
      <c r="AX323" s="14"/>
      <c r="AY323" s="13"/>
      <c r="AZ323" s="41"/>
      <c r="BA323" s="42"/>
      <c r="BB323" s="37"/>
      <c r="BC323" s="37"/>
      <c r="BD323" s="37"/>
      <c r="BE323" s="42"/>
      <c r="BF323" s="42"/>
      <c r="BG323" s="42"/>
      <c r="BH323" s="42"/>
      <c r="BI323" s="37"/>
      <c r="BJ323" s="37"/>
      <c r="BK323" s="45"/>
      <c r="BL323" s="45"/>
      <c r="BM323" s="45"/>
      <c r="BN323" s="45"/>
      <c r="BO323" s="42"/>
      <c r="BP323" s="42"/>
      <c r="BQ323" s="42"/>
      <c r="BR323" s="45"/>
      <c r="BS323" s="37"/>
      <c r="BT323" s="45"/>
      <c r="BU323" s="47"/>
      <c r="BV323" s="51"/>
      <c r="BW323" s="520"/>
      <c r="BX323" s="529" t="str">
        <f t="shared" si="16"/>
        <v/>
      </c>
      <c r="BY323" s="510" t="str">
        <f>IF(F323="","",IF(OR(分岐管理シート!AF323&lt;13,分岐管理シート!AF323&gt;26),"error",""))</f>
        <v/>
      </c>
      <c r="BZ323" s="510" t="str">
        <f>IF(F323="","",IF(VLOOKUP(AE323,―!$AD$1:$AE$26,2,FALSE)&lt;=VLOOKUP(AF323,―!$AD$15:$AE$27,2,FALSE),"","error"))</f>
        <v/>
      </c>
      <c r="CA323" s="510"/>
      <c r="CB323" s="510"/>
      <c r="CC323" s="510"/>
      <c r="CD323" s="510"/>
      <c r="CE323" s="510"/>
      <c r="CF323" s="510"/>
      <c r="CG323" s="510" t="str">
        <f t="shared" si="17"/>
        <v/>
      </c>
      <c r="CH323" s="510" t="str">
        <f>分岐管理シート!AW323</f>
        <v/>
      </c>
      <c r="CI323" s="510" t="str">
        <f t="shared" si="18"/>
        <v/>
      </c>
      <c r="CJ323" s="52" t="str">
        <f t="shared" si="19"/>
        <v/>
      </c>
      <c r="CK323" s="11">
        <f t="shared" si="20"/>
        <v>0</v>
      </c>
    </row>
    <row r="324" spans="1:89" ht="23.4" x14ac:dyDescent="0.2">
      <c r="A324" s="16"/>
      <c r="B324" s="458"/>
      <c r="C324" s="457">
        <v>252</v>
      </c>
      <c r="D324" s="459"/>
      <c r="E324" s="460"/>
      <c r="F324" s="460"/>
      <c r="G324" s="449"/>
      <c r="H324" s="449"/>
      <c r="I324" s="452"/>
      <c r="J324" s="450"/>
      <c r="K324" s="449"/>
      <c r="L324" s="452"/>
      <c r="M324" s="452"/>
      <c r="N324" s="301">
        <v>0</v>
      </c>
      <c r="O324" s="302">
        <v>0</v>
      </c>
      <c r="P324" s="453"/>
      <c r="Q324" s="307"/>
      <c r="R324" s="307"/>
      <c r="S324" s="307"/>
      <c r="T324" s="307"/>
      <c r="U324" s="307"/>
      <c r="V324" s="454"/>
      <c r="W324" s="308"/>
      <c r="X324" s="308"/>
      <c r="Y324" s="308"/>
      <c r="Z324" s="469"/>
      <c r="AA324" s="452"/>
      <c r="AB324" s="449"/>
      <c r="AC324" s="449"/>
      <c r="AD324" s="449"/>
      <c r="AE324" s="544"/>
      <c r="AF324" s="583"/>
      <c r="AG324" s="554"/>
      <c r="AH324" s="455"/>
      <c r="AI324" s="563"/>
      <c r="AJ324" s="593"/>
      <c r="AK324" s="571"/>
      <c r="AL324" s="456"/>
      <c r="AM324" s="379"/>
      <c r="AN324" s="425"/>
      <c r="AO324" s="498"/>
      <c r="AP324" s="23"/>
      <c r="AQ324" s="27"/>
      <c r="AR324" s="31"/>
      <c r="AS324" s="31"/>
      <c r="AT324" s="35"/>
      <c r="AU324" s="37"/>
      <c r="AV324" s="14"/>
      <c r="AW324" s="14"/>
      <c r="AX324" s="14"/>
      <c r="AY324" s="13"/>
      <c r="AZ324" s="41"/>
      <c r="BA324" s="42"/>
      <c r="BB324" s="37"/>
      <c r="BC324" s="37"/>
      <c r="BD324" s="37"/>
      <c r="BE324" s="42"/>
      <c r="BF324" s="42"/>
      <c r="BG324" s="42"/>
      <c r="BH324" s="42"/>
      <c r="BI324" s="37"/>
      <c r="BJ324" s="37"/>
      <c r="BK324" s="45"/>
      <c r="BL324" s="45"/>
      <c r="BM324" s="45"/>
      <c r="BN324" s="45"/>
      <c r="BO324" s="42"/>
      <c r="BP324" s="42"/>
      <c r="BQ324" s="42"/>
      <c r="BR324" s="45"/>
      <c r="BS324" s="37"/>
      <c r="BT324" s="45"/>
      <c r="BU324" s="47"/>
      <c r="BV324" s="51"/>
      <c r="BW324" s="520"/>
      <c r="BX324" s="529" t="str">
        <f t="shared" si="16"/>
        <v/>
      </c>
      <c r="BY324" s="510" t="str">
        <f>IF(F324="","",IF(OR(分岐管理シート!AF324&lt;13,分岐管理シート!AF324&gt;26),"error",""))</f>
        <v/>
      </c>
      <c r="BZ324" s="510" t="str">
        <f>IF(F324="","",IF(VLOOKUP(AE324,―!$AD$1:$AE$26,2,FALSE)&lt;=VLOOKUP(AF324,―!$AD$15:$AE$27,2,FALSE),"","error"))</f>
        <v/>
      </c>
      <c r="CA324" s="510"/>
      <c r="CB324" s="510"/>
      <c r="CC324" s="510"/>
      <c r="CD324" s="510"/>
      <c r="CE324" s="510"/>
      <c r="CF324" s="510"/>
      <c r="CG324" s="510" t="str">
        <f t="shared" si="17"/>
        <v/>
      </c>
      <c r="CH324" s="510" t="str">
        <f>分岐管理シート!AW324</f>
        <v/>
      </c>
      <c r="CI324" s="510" t="str">
        <f t="shared" si="18"/>
        <v/>
      </c>
      <c r="CJ324" s="52" t="str">
        <f t="shared" si="19"/>
        <v/>
      </c>
      <c r="CK324" s="11">
        <f t="shared" si="20"/>
        <v>0</v>
      </c>
    </row>
    <row r="325" spans="1:89" ht="23.4" x14ac:dyDescent="0.2">
      <c r="A325" s="16"/>
      <c r="B325" s="458"/>
      <c r="C325" s="446">
        <v>253</v>
      </c>
      <c r="D325" s="459"/>
      <c r="E325" s="460"/>
      <c r="F325" s="460"/>
      <c r="G325" s="449"/>
      <c r="H325" s="449"/>
      <c r="I325" s="452"/>
      <c r="J325" s="450"/>
      <c r="K325" s="449"/>
      <c r="L325" s="452"/>
      <c r="M325" s="452"/>
      <c r="N325" s="301">
        <v>0</v>
      </c>
      <c r="O325" s="302">
        <v>0</v>
      </c>
      <c r="P325" s="453"/>
      <c r="Q325" s="307"/>
      <c r="R325" s="307"/>
      <c r="S325" s="307"/>
      <c r="T325" s="307"/>
      <c r="U325" s="307"/>
      <c r="V325" s="454"/>
      <c r="W325" s="308"/>
      <c r="X325" s="308"/>
      <c r="Y325" s="308"/>
      <c r="Z325" s="469"/>
      <c r="AA325" s="452"/>
      <c r="AB325" s="449"/>
      <c r="AC325" s="449"/>
      <c r="AD325" s="449"/>
      <c r="AE325" s="544"/>
      <c r="AF325" s="583"/>
      <c r="AG325" s="554"/>
      <c r="AH325" s="455"/>
      <c r="AI325" s="563"/>
      <c r="AJ325" s="593"/>
      <c r="AK325" s="571"/>
      <c r="AL325" s="456"/>
      <c r="AM325" s="379"/>
      <c r="AN325" s="425"/>
      <c r="AO325" s="498"/>
      <c r="AP325" s="23"/>
      <c r="AQ325" s="27"/>
      <c r="AR325" s="31"/>
      <c r="AS325" s="31"/>
      <c r="AT325" s="35"/>
      <c r="AU325" s="37"/>
      <c r="AV325" s="14"/>
      <c r="AW325" s="14"/>
      <c r="AX325" s="14"/>
      <c r="AY325" s="13"/>
      <c r="AZ325" s="41"/>
      <c r="BA325" s="42"/>
      <c r="BB325" s="37"/>
      <c r="BC325" s="37"/>
      <c r="BD325" s="37"/>
      <c r="BE325" s="42"/>
      <c r="BF325" s="42"/>
      <c r="BG325" s="42"/>
      <c r="BH325" s="42"/>
      <c r="BI325" s="37"/>
      <c r="BJ325" s="37"/>
      <c r="BK325" s="45"/>
      <c r="BL325" s="45"/>
      <c r="BM325" s="45"/>
      <c r="BN325" s="45"/>
      <c r="BO325" s="42"/>
      <c r="BP325" s="42"/>
      <c r="BQ325" s="42"/>
      <c r="BR325" s="45"/>
      <c r="BS325" s="37"/>
      <c r="BT325" s="45"/>
      <c r="BU325" s="47"/>
      <c r="BV325" s="51"/>
      <c r="BW325" s="520"/>
      <c r="BX325" s="529" t="str">
        <f t="shared" si="16"/>
        <v/>
      </c>
      <c r="BY325" s="510" t="str">
        <f>IF(F325="","",IF(OR(分岐管理シート!AF325&lt;13,分岐管理シート!AF325&gt;26),"error",""))</f>
        <v/>
      </c>
      <c r="BZ325" s="510" t="str">
        <f>IF(F325="","",IF(VLOOKUP(AE325,―!$AD$1:$AE$26,2,FALSE)&lt;=VLOOKUP(AF325,―!$AD$15:$AE$27,2,FALSE),"","error"))</f>
        <v/>
      </c>
      <c r="CA325" s="510"/>
      <c r="CB325" s="510"/>
      <c r="CC325" s="510"/>
      <c r="CD325" s="510"/>
      <c r="CE325" s="510"/>
      <c r="CF325" s="510"/>
      <c r="CG325" s="510" t="str">
        <f t="shared" si="17"/>
        <v/>
      </c>
      <c r="CH325" s="510" t="str">
        <f>分岐管理シート!AW325</f>
        <v/>
      </c>
      <c r="CI325" s="510" t="str">
        <f t="shared" si="18"/>
        <v/>
      </c>
      <c r="CJ325" s="52" t="str">
        <f t="shared" si="19"/>
        <v/>
      </c>
      <c r="CK325" s="11">
        <f t="shared" si="20"/>
        <v>0</v>
      </c>
    </row>
    <row r="326" spans="1:89" ht="23.4" x14ac:dyDescent="0.2">
      <c r="A326" s="16"/>
      <c r="B326" s="458"/>
      <c r="C326" s="457">
        <v>254</v>
      </c>
      <c r="D326" s="459"/>
      <c r="E326" s="460"/>
      <c r="F326" s="460"/>
      <c r="G326" s="449"/>
      <c r="H326" s="449"/>
      <c r="I326" s="452"/>
      <c r="J326" s="450"/>
      <c r="K326" s="449"/>
      <c r="L326" s="452"/>
      <c r="M326" s="452"/>
      <c r="N326" s="301">
        <v>0</v>
      </c>
      <c r="O326" s="302">
        <v>0</v>
      </c>
      <c r="P326" s="453"/>
      <c r="Q326" s="307"/>
      <c r="R326" s="307"/>
      <c r="S326" s="307"/>
      <c r="T326" s="307"/>
      <c r="U326" s="307"/>
      <c r="V326" s="454"/>
      <c r="W326" s="308"/>
      <c r="X326" s="308"/>
      <c r="Y326" s="308"/>
      <c r="Z326" s="469"/>
      <c r="AA326" s="452"/>
      <c r="AB326" s="449"/>
      <c r="AC326" s="449"/>
      <c r="AD326" s="449"/>
      <c r="AE326" s="544"/>
      <c r="AF326" s="583"/>
      <c r="AG326" s="554"/>
      <c r="AH326" s="455"/>
      <c r="AI326" s="563"/>
      <c r="AJ326" s="593"/>
      <c r="AK326" s="571"/>
      <c r="AL326" s="456"/>
      <c r="AM326" s="379"/>
      <c r="AN326" s="425"/>
      <c r="AO326" s="498"/>
      <c r="AP326" s="23"/>
      <c r="AQ326" s="27"/>
      <c r="AR326" s="31"/>
      <c r="AS326" s="31"/>
      <c r="AT326" s="35"/>
      <c r="AU326" s="37"/>
      <c r="AV326" s="14"/>
      <c r="AW326" s="14"/>
      <c r="AX326" s="14"/>
      <c r="AY326" s="13"/>
      <c r="AZ326" s="41"/>
      <c r="BA326" s="42"/>
      <c r="BB326" s="37"/>
      <c r="BC326" s="37"/>
      <c r="BD326" s="37"/>
      <c r="BE326" s="42"/>
      <c r="BF326" s="42"/>
      <c r="BG326" s="42"/>
      <c r="BH326" s="42"/>
      <c r="BI326" s="37"/>
      <c r="BJ326" s="37"/>
      <c r="BK326" s="45"/>
      <c r="BL326" s="45"/>
      <c r="BM326" s="45"/>
      <c r="BN326" s="45"/>
      <c r="BO326" s="42"/>
      <c r="BP326" s="42"/>
      <c r="BQ326" s="42"/>
      <c r="BR326" s="45"/>
      <c r="BS326" s="37"/>
      <c r="BT326" s="45"/>
      <c r="BU326" s="47"/>
      <c r="BV326" s="51"/>
      <c r="BW326" s="520"/>
      <c r="BX326" s="529" t="str">
        <f t="shared" si="16"/>
        <v/>
      </c>
      <c r="BY326" s="510" t="str">
        <f>IF(F326="","",IF(OR(分岐管理シート!AF326&lt;13,分岐管理シート!AF326&gt;26),"error",""))</f>
        <v/>
      </c>
      <c r="BZ326" s="510" t="str">
        <f>IF(F326="","",IF(VLOOKUP(AE326,―!$AD$1:$AE$26,2,FALSE)&lt;=VLOOKUP(AF326,―!$AD$15:$AE$27,2,FALSE),"","error"))</f>
        <v/>
      </c>
      <c r="CA326" s="510"/>
      <c r="CB326" s="510"/>
      <c r="CC326" s="510"/>
      <c r="CD326" s="510"/>
      <c r="CE326" s="510"/>
      <c r="CF326" s="510"/>
      <c r="CG326" s="510" t="str">
        <f t="shared" si="17"/>
        <v/>
      </c>
      <c r="CH326" s="510" t="str">
        <f>分岐管理シート!AW326</f>
        <v/>
      </c>
      <c r="CI326" s="510" t="str">
        <f t="shared" si="18"/>
        <v/>
      </c>
      <c r="CJ326" s="52" t="str">
        <f t="shared" si="19"/>
        <v/>
      </c>
      <c r="CK326" s="11">
        <f t="shared" si="20"/>
        <v>0</v>
      </c>
    </row>
    <row r="327" spans="1:89" ht="23.4" x14ac:dyDescent="0.2">
      <c r="A327" s="16"/>
      <c r="B327" s="458"/>
      <c r="C327" s="457">
        <v>255</v>
      </c>
      <c r="D327" s="459"/>
      <c r="E327" s="460"/>
      <c r="F327" s="460"/>
      <c r="G327" s="449"/>
      <c r="H327" s="449"/>
      <c r="I327" s="452"/>
      <c r="J327" s="450"/>
      <c r="K327" s="449"/>
      <c r="L327" s="452"/>
      <c r="M327" s="452"/>
      <c r="N327" s="301">
        <v>0</v>
      </c>
      <c r="O327" s="302">
        <v>0</v>
      </c>
      <c r="P327" s="453"/>
      <c r="Q327" s="307"/>
      <c r="R327" s="307"/>
      <c r="S327" s="307"/>
      <c r="T327" s="307"/>
      <c r="U327" s="307"/>
      <c r="V327" s="454"/>
      <c r="W327" s="308"/>
      <c r="X327" s="308"/>
      <c r="Y327" s="308"/>
      <c r="Z327" s="469"/>
      <c r="AA327" s="452"/>
      <c r="AB327" s="449"/>
      <c r="AC327" s="449"/>
      <c r="AD327" s="449"/>
      <c r="AE327" s="544"/>
      <c r="AF327" s="583"/>
      <c r="AG327" s="554"/>
      <c r="AH327" s="455"/>
      <c r="AI327" s="563"/>
      <c r="AJ327" s="593"/>
      <c r="AK327" s="571"/>
      <c r="AL327" s="456"/>
      <c r="AM327" s="379"/>
      <c r="AN327" s="425"/>
      <c r="AO327" s="498"/>
      <c r="AP327" s="23"/>
      <c r="AQ327" s="27"/>
      <c r="AR327" s="31"/>
      <c r="AS327" s="31"/>
      <c r="AT327" s="35"/>
      <c r="AU327" s="37"/>
      <c r="AV327" s="14"/>
      <c r="AW327" s="14"/>
      <c r="AX327" s="14"/>
      <c r="AY327" s="13"/>
      <c r="AZ327" s="41"/>
      <c r="BA327" s="42"/>
      <c r="BB327" s="37"/>
      <c r="BC327" s="37"/>
      <c r="BD327" s="37"/>
      <c r="BE327" s="42"/>
      <c r="BF327" s="42"/>
      <c r="BG327" s="42"/>
      <c r="BH327" s="42"/>
      <c r="BI327" s="37"/>
      <c r="BJ327" s="37"/>
      <c r="BK327" s="45"/>
      <c r="BL327" s="45"/>
      <c r="BM327" s="45"/>
      <c r="BN327" s="45"/>
      <c r="BO327" s="42"/>
      <c r="BP327" s="42"/>
      <c r="BQ327" s="42"/>
      <c r="BR327" s="45"/>
      <c r="BS327" s="37"/>
      <c r="BT327" s="45"/>
      <c r="BU327" s="47"/>
      <c r="BV327" s="51"/>
      <c r="BW327" s="520"/>
      <c r="BX327" s="529" t="str">
        <f t="shared" si="16"/>
        <v/>
      </c>
      <c r="BY327" s="510" t="str">
        <f>IF(F327="","",IF(OR(分岐管理シート!AF327&lt;13,分岐管理シート!AF327&gt;26),"error",""))</f>
        <v/>
      </c>
      <c r="BZ327" s="510" t="str">
        <f>IF(F327="","",IF(VLOOKUP(AE327,―!$AD$1:$AE$26,2,FALSE)&lt;=VLOOKUP(AF327,―!$AD$15:$AE$27,2,FALSE),"","error"))</f>
        <v/>
      </c>
      <c r="CA327" s="510"/>
      <c r="CB327" s="510"/>
      <c r="CC327" s="510"/>
      <c r="CD327" s="510"/>
      <c r="CE327" s="510"/>
      <c r="CF327" s="510"/>
      <c r="CG327" s="510" t="str">
        <f t="shared" si="17"/>
        <v/>
      </c>
      <c r="CH327" s="510" t="str">
        <f>分岐管理シート!AW327</f>
        <v/>
      </c>
      <c r="CI327" s="510" t="str">
        <f t="shared" si="18"/>
        <v/>
      </c>
      <c r="CJ327" s="52" t="str">
        <f t="shared" si="19"/>
        <v/>
      </c>
      <c r="CK327" s="11">
        <f t="shared" si="20"/>
        <v>0</v>
      </c>
    </row>
    <row r="328" spans="1:89" ht="23.4" x14ac:dyDescent="0.2">
      <c r="A328" s="16"/>
      <c r="B328" s="458"/>
      <c r="C328" s="446">
        <v>256</v>
      </c>
      <c r="D328" s="459"/>
      <c r="E328" s="460"/>
      <c r="F328" s="460"/>
      <c r="G328" s="449"/>
      <c r="H328" s="449"/>
      <c r="I328" s="452"/>
      <c r="J328" s="450"/>
      <c r="K328" s="449"/>
      <c r="L328" s="452"/>
      <c r="M328" s="452"/>
      <c r="N328" s="301">
        <v>0</v>
      </c>
      <c r="O328" s="302">
        <v>0</v>
      </c>
      <c r="P328" s="453"/>
      <c r="Q328" s="307"/>
      <c r="R328" s="307"/>
      <c r="S328" s="307"/>
      <c r="T328" s="307"/>
      <c r="U328" s="307"/>
      <c r="V328" s="454"/>
      <c r="W328" s="308"/>
      <c r="X328" s="308"/>
      <c r="Y328" s="308"/>
      <c r="Z328" s="469"/>
      <c r="AA328" s="452"/>
      <c r="AB328" s="449"/>
      <c r="AC328" s="449"/>
      <c r="AD328" s="449"/>
      <c r="AE328" s="544"/>
      <c r="AF328" s="583"/>
      <c r="AG328" s="554"/>
      <c r="AH328" s="455"/>
      <c r="AI328" s="563"/>
      <c r="AJ328" s="593"/>
      <c r="AK328" s="571"/>
      <c r="AL328" s="456"/>
      <c r="AM328" s="379"/>
      <c r="AN328" s="425"/>
      <c r="AO328" s="498"/>
      <c r="AP328" s="23"/>
      <c r="AQ328" s="27"/>
      <c r="AR328" s="31"/>
      <c r="AS328" s="31"/>
      <c r="AT328" s="35"/>
      <c r="AU328" s="37"/>
      <c r="AV328" s="14"/>
      <c r="AW328" s="14"/>
      <c r="AX328" s="14"/>
      <c r="AY328" s="13"/>
      <c r="AZ328" s="41"/>
      <c r="BA328" s="42"/>
      <c r="BB328" s="37"/>
      <c r="BC328" s="37"/>
      <c r="BD328" s="37"/>
      <c r="BE328" s="42"/>
      <c r="BF328" s="42"/>
      <c r="BG328" s="42"/>
      <c r="BH328" s="42"/>
      <c r="BI328" s="37"/>
      <c r="BJ328" s="37"/>
      <c r="BK328" s="45"/>
      <c r="BL328" s="45"/>
      <c r="BM328" s="45"/>
      <c r="BN328" s="45"/>
      <c r="BO328" s="42"/>
      <c r="BP328" s="42"/>
      <c r="BQ328" s="42"/>
      <c r="BR328" s="45"/>
      <c r="BS328" s="37"/>
      <c r="BT328" s="45"/>
      <c r="BU328" s="47"/>
      <c r="BV328" s="51"/>
      <c r="BW328" s="520"/>
      <c r="BX328" s="529" t="str">
        <f t="shared" si="16"/>
        <v/>
      </c>
      <c r="BY328" s="510" t="str">
        <f>IF(F328="","",IF(OR(分岐管理シート!AF328&lt;13,分岐管理シート!AF328&gt;26),"error",""))</f>
        <v/>
      </c>
      <c r="BZ328" s="510" t="str">
        <f>IF(F328="","",IF(VLOOKUP(AE328,―!$AD$1:$AE$26,2,FALSE)&lt;=VLOOKUP(AF328,―!$AD$15:$AE$27,2,FALSE),"","error"))</f>
        <v/>
      </c>
      <c r="CA328" s="510"/>
      <c r="CB328" s="510"/>
      <c r="CC328" s="510"/>
      <c r="CD328" s="510"/>
      <c r="CE328" s="510"/>
      <c r="CF328" s="510"/>
      <c r="CG328" s="510" t="str">
        <f t="shared" si="17"/>
        <v/>
      </c>
      <c r="CH328" s="510" t="str">
        <f>分岐管理シート!AW328</f>
        <v/>
      </c>
      <c r="CI328" s="510" t="str">
        <f t="shared" si="18"/>
        <v/>
      </c>
      <c r="CJ328" s="52" t="str">
        <f t="shared" si="19"/>
        <v/>
      </c>
      <c r="CK328" s="11">
        <f t="shared" si="20"/>
        <v>0</v>
      </c>
    </row>
    <row r="329" spans="1:89" ht="23.4" x14ac:dyDescent="0.2">
      <c r="A329" s="16"/>
      <c r="B329" s="458"/>
      <c r="C329" s="457">
        <v>257</v>
      </c>
      <c r="D329" s="459"/>
      <c r="E329" s="460"/>
      <c r="F329" s="460"/>
      <c r="G329" s="449"/>
      <c r="H329" s="449"/>
      <c r="I329" s="452"/>
      <c r="J329" s="450"/>
      <c r="K329" s="449"/>
      <c r="L329" s="452"/>
      <c r="M329" s="452"/>
      <c r="N329" s="301">
        <v>0</v>
      </c>
      <c r="O329" s="302">
        <v>0</v>
      </c>
      <c r="P329" s="453"/>
      <c r="Q329" s="307"/>
      <c r="R329" s="307"/>
      <c r="S329" s="307"/>
      <c r="T329" s="307"/>
      <c r="U329" s="307"/>
      <c r="V329" s="454"/>
      <c r="W329" s="308"/>
      <c r="X329" s="308"/>
      <c r="Y329" s="308"/>
      <c r="Z329" s="469"/>
      <c r="AA329" s="452"/>
      <c r="AB329" s="449"/>
      <c r="AC329" s="449"/>
      <c r="AD329" s="449"/>
      <c r="AE329" s="544"/>
      <c r="AF329" s="583"/>
      <c r="AG329" s="554"/>
      <c r="AH329" s="455"/>
      <c r="AI329" s="563"/>
      <c r="AJ329" s="593"/>
      <c r="AK329" s="571"/>
      <c r="AL329" s="456"/>
      <c r="AM329" s="379"/>
      <c r="AN329" s="425"/>
      <c r="AO329" s="498"/>
      <c r="AP329" s="23"/>
      <c r="AQ329" s="27"/>
      <c r="AR329" s="31"/>
      <c r="AS329" s="31"/>
      <c r="AT329" s="35"/>
      <c r="AU329" s="37"/>
      <c r="AV329" s="14"/>
      <c r="AW329" s="14"/>
      <c r="AX329" s="14"/>
      <c r="AY329" s="13"/>
      <c r="AZ329" s="41"/>
      <c r="BA329" s="42"/>
      <c r="BB329" s="37"/>
      <c r="BC329" s="37"/>
      <c r="BD329" s="37"/>
      <c r="BE329" s="42"/>
      <c r="BF329" s="42"/>
      <c r="BG329" s="42"/>
      <c r="BH329" s="42"/>
      <c r="BI329" s="37"/>
      <c r="BJ329" s="37"/>
      <c r="BK329" s="45"/>
      <c r="BL329" s="45"/>
      <c r="BM329" s="45"/>
      <c r="BN329" s="45"/>
      <c r="BO329" s="42"/>
      <c r="BP329" s="42"/>
      <c r="BQ329" s="42"/>
      <c r="BR329" s="45"/>
      <c r="BS329" s="37"/>
      <c r="BT329" s="45"/>
      <c r="BU329" s="47"/>
      <c r="BV329" s="51"/>
      <c r="BW329" s="520"/>
      <c r="BX329" s="529" t="str">
        <f t="shared" si="16"/>
        <v/>
      </c>
      <c r="BY329" s="510" t="str">
        <f>IF(F329="","",IF(OR(分岐管理シート!AF329&lt;13,分岐管理シート!AF329&gt;26),"error",""))</f>
        <v/>
      </c>
      <c r="BZ329" s="510" t="str">
        <f>IF(F329="","",IF(VLOOKUP(AE329,―!$AD$1:$AE$26,2,FALSE)&lt;=VLOOKUP(AF329,―!$AD$15:$AE$27,2,FALSE),"","error"))</f>
        <v/>
      </c>
      <c r="CA329" s="510"/>
      <c r="CB329" s="510"/>
      <c r="CC329" s="510"/>
      <c r="CD329" s="510"/>
      <c r="CE329" s="510"/>
      <c r="CF329" s="510"/>
      <c r="CG329" s="510" t="str">
        <f t="shared" si="17"/>
        <v/>
      </c>
      <c r="CH329" s="510" t="str">
        <f>分岐管理シート!AW329</f>
        <v/>
      </c>
      <c r="CI329" s="510" t="str">
        <f t="shared" si="18"/>
        <v/>
      </c>
      <c r="CJ329" s="52" t="str">
        <f t="shared" si="19"/>
        <v/>
      </c>
      <c r="CK329" s="11">
        <f t="shared" si="20"/>
        <v>0</v>
      </c>
    </row>
    <row r="330" spans="1:89" ht="23.4" x14ac:dyDescent="0.2">
      <c r="A330" s="16"/>
      <c r="B330" s="458"/>
      <c r="C330" s="457">
        <v>258</v>
      </c>
      <c r="D330" s="459"/>
      <c r="E330" s="460"/>
      <c r="F330" s="460"/>
      <c r="G330" s="449"/>
      <c r="H330" s="449"/>
      <c r="I330" s="452"/>
      <c r="J330" s="450"/>
      <c r="K330" s="449"/>
      <c r="L330" s="452"/>
      <c r="M330" s="452"/>
      <c r="N330" s="301">
        <v>0</v>
      </c>
      <c r="O330" s="302">
        <v>0</v>
      </c>
      <c r="P330" s="453"/>
      <c r="Q330" s="307"/>
      <c r="R330" s="307"/>
      <c r="S330" s="307"/>
      <c r="T330" s="307"/>
      <c r="U330" s="307"/>
      <c r="V330" s="454"/>
      <c r="W330" s="308"/>
      <c r="X330" s="308"/>
      <c r="Y330" s="308"/>
      <c r="Z330" s="469"/>
      <c r="AA330" s="452"/>
      <c r="AB330" s="449"/>
      <c r="AC330" s="449"/>
      <c r="AD330" s="449"/>
      <c r="AE330" s="544"/>
      <c r="AF330" s="583"/>
      <c r="AG330" s="554"/>
      <c r="AH330" s="455"/>
      <c r="AI330" s="563"/>
      <c r="AJ330" s="593"/>
      <c r="AK330" s="571"/>
      <c r="AL330" s="456"/>
      <c r="AM330" s="379"/>
      <c r="AN330" s="425"/>
      <c r="AO330" s="498"/>
      <c r="AP330" s="23"/>
      <c r="AQ330" s="27"/>
      <c r="AR330" s="31"/>
      <c r="AS330" s="31"/>
      <c r="AT330" s="35"/>
      <c r="AU330" s="37"/>
      <c r="AV330" s="14"/>
      <c r="AW330" s="14"/>
      <c r="AX330" s="14"/>
      <c r="AY330" s="13"/>
      <c r="AZ330" s="41"/>
      <c r="BA330" s="42"/>
      <c r="BB330" s="37"/>
      <c r="BC330" s="37"/>
      <c r="BD330" s="37"/>
      <c r="BE330" s="42"/>
      <c r="BF330" s="42"/>
      <c r="BG330" s="42"/>
      <c r="BH330" s="42"/>
      <c r="BI330" s="37"/>
      <c r="BJ330" s="37"/>
      <c r="BK330" s="45"/>
      <c r="BL330" s="45"/>
      <c r="BM330" s="45"/>
      <c r="BN330" s="45"/>
      <c r="BO330" s="42"/>
      <c r="BP330" s="42"/>
      <c r="BQ330" s="42"/>
      <c r="BR330" s="45"/>
      <c r="BS330" s="37"/>
      <c r="BT330" s="45"/>
      <c r="BU330" s="47"/>
      <c r="BV330" s="51"/>
      <c r="BW330" s="520"/>
      <c r="BX330" s="529" t="str">
        <f t="shared" ref="BX330:BX393" si="21">IF(F330="","",IF(AF330&gt;0,"","error"))</f>
        <v/>
      </c>
      <c r="BY330" s="510" t="str">
        <f>IF(F330="","",IF(OR(分岐管理シート!AF330&lt;13,分岐管理シート!AF330&gt;26),"error",""))</f>
        <v/>
      </c>
      <c r="BZ330" s="510" t="str">
        <f>IF(F330="","",IF(VLOOKUP(AE330,―!$AD$1:$AE$26,2,FALSE)&lt;=VLOOKUP(AF330,―!$AD$15:$AE$27,2,FALSE),"","error"))</f>
        <v/>
      </c>
      <c r="CA330" s="510"/>
      <c r="CB330" s="510"/>
      <c r="CC330" s="510"/>
      <c r="CD330" s="510"/>
      <c r="CE330" s="510"/>
      <c r="CF330" s="510"/>
      <c r="CG330" s="510" t="str">
        <f t="shared" ref="CG330:CG393" si="22">IF(AND(AD330&lt;&gt;"○",AF330="R7.4以降"),IF(AJ330="","error",""),"")</f>
        <v/>
      </c>
      <c r="CH330" s="510" t="str">
        <f>分岐管理シート!AW330</f>
        <v/>
      </c>
      <c r="CI330" s="510" t="str">
        <f t="shared" ref="CI330:CI393" si="23">IF(AND(H330="",OR(AJ330&lt;&gt;"",AK330&lt;&gt;"")),"error","")</f>
        <v/>
      </c>
      <c r="CJ330" s="52" t="str">
        <f t="shared" ref="CJ330:CJ393" si="24">IF(AJ330&lt;&gt;"",IF(AND(AD330&lt;&gt;"○",AF330="R7.4以降"),"","error"),"")</f>
        <v/>
      </c>
      <c r="CK330" s="11">
        <f t="shared" ref="CK330:CK393" si="25">IF(COUNTIF(BX330:CJ330,"error")&gt;0,1,0)</f>
        <v>0</v>
      </c>
    </row>
    <row r="331" spans="1:89" ht="23.4" x14ac:dyDescent="0.2">
      <c r="A331" s="16"/>
      <c r="B331" s="458"/>
      <c r="C331" s="446">
        <v>259</v>
      </c>
      <c r="D331" s="459"/>
      <c r="E331" s="460"/>
      <c r="F331" s="460"/>
      <c r="G331" s="449"/>
      <c r="H331" s="449"/>
      <c r="I331" s="452"/>
      <c r="J331" s="450"/>
      <c r="K331" s="449"/>
      <c r="L331" s="452"/>
      <c r="M331" s="452"/>
      <c r="N331" s="301">
        <v>0</v>
      </c>
      <c r="O331" s="302">
        <v>0</v>
      </c>
      <c r="P331" s="453"/>
      <c r="Q331" s="307"/>
      <c r="R331" s="307"/>
      <c r="S331" s="307"/>
      <c r="T331" s="307"/>
      <c r="U331" s="307"/>
      <c r="V331" s="454"/>
      <c r="W331" s="308"/>
      <c r="X331" s="308"/>
      <c r="Y331" s="308"/>
      <c r="Z331" s="469"/>
      <c r="AA331" s="452"/>
      <c r="AB331" s="449"/>
      <c r="AC331" s="449"/>
      <c r="AD331" s="449"/>
      <c r="AE331" s="544"/>
      <c r="AF331" s="583"/>
      <c r="AG331" s="554"/>
      <c r="AH331" s="455"/>
      <c r="AI331" s="563"/>
      <c r="AJ331" s="593"/>
      <c r="AK331" s="571"/>
      <c r="AL331" s="456"/>
      <c r="AM331" s="379"/>
      <c r="AN331" s="425"/>
      <c r="AO331" s="498"/>
      <c r="AP331" s="23"/>
      <c r="AQ331" s="27"/>
      <c r="AR331" s="31"/>
      <c r="AS331" s="31"/>
      <c r="AT331" s="35"/>
      <c r="AU331" s="37"/>
      <c r="AV331" s="14"/>
      <c r="AW331" s="14"/>
      <c r="AX331" s="14"/>
      <c r="AY331" s="13"/>
      <c r="AZ331" s="41"/>
      <c r="BA331" s="42"/>
      <c r="BB331" s="37"/>
      <c r="BC331" s="37"/>
      <c r="BD331" s="37"/>
      <c r="BE331" s="42"/>
      <c r="BF331" s="42"/>
      <c r="BG331" s="42"/>
      <c r="BH331" s="42"/>
      <c r="BI331" s="37"/>
      <c r="BJ331" s="37"/>
      <c r="BK331" s="45"/>
      <c r="BL331" s="45"/>
      <c r="BM331" s="45"/>
      <c r="BN331" s="45"/>
      <c r="BO331" s="42"/>
      <c r="BP331" s="42"/>
      <c r="BQ331" s="42"/>
      <c r="BR331" s="45"/>
      <c r="BS331" s="37"/>
      <c r="BT331" s="45"/>
      <c r="BU331" s="47"/>
      <c r="BV331" s="51"/>
      <c r="BW331" s="520"/>
      <c r="BX331" s="529" t="str">
        <f t="shared" si="21"/>
        <v/>
      </c>
      <c r="BY331" s="510" t="str">
        <f>IF(F331="","",IF(OR(分岐管理シート!AF331&lt;13,分岐管理シート!AF331&gt;26),"error",""))</f>
        <v/>
      </c>
      <c r="BZ331" s="510" t="str">
        <f>IF(F331="","",IF(VLOOKUP(AE331,―!$AD$1:$AE$26,2,FALSE)&lt;=VLOOKUP(AF331,―!$AD$15:$AE$27,2,FALSE),"","error"))</f>
        <v/>
      </c>
      <c r="CA331" s="510"/>
      <c r="CB331" s="510"/>
      <c r="CC331" s="510"/>
      <c r="CD331" s="510"/>
      <c r="CE331" s="510"/>
      <c r="CF331" s="510"/>
      <c r="CG331" s="510" t="str">
        <f t="shared" si="22"/>
        <v/>
      </c>
      <c r="CH331" s="510" t="str">
        <f>分岐管理シート!AW331</f>
        <v/>
      </c>
      <c r="CI331" s="510" t="str">
        <f t="shared" si="23"/>
        <v/>
      </c>
      <c r="CJ331" s="52" t="str">
        <f t="shared" si="24"/>
        <v/>
      </c>
      <c r="CK331" s="11">
        <f t="shared" si="25"/>
        <v>0</v>
      </c>
    </row>
    <row r="332" spans="1:89" ht="23.4" x14ac:dyDescent="0.2">
      <c r="A332" s="16"/>
      <c r="B332" s="458"/>
      <c r="C332" s="457">
        <v>260</v>
      </c>
      <c r="D332" s="459"/>
      <c r="E332" s="460"/>
      <c r="F332" s="460"/>
      <c r="G332" s="449"/>
      <c r="H332" s="449"/>
      <c r="I332" s="452"/>
      <c r="J332" s="450"/>
      <c r="K332" s="449"/>
      <c r="L332" s="452"/>
      <c r="M332" s="452"/>
      <c r="N332" s="301">
        <v>0</v>
      </c>
      <c r="O332" s="302">
        <v>0</v>
      </c>
      <c r="P332" s="453"/>
      <c r="Q332" s="307"/>
      <c r="R332" s="307"/>
      <c r="S332" s="307"/>
      <c r="T332" s="307"/>
      <c r="U332" s="307"/>
      <c r="V332" s="454"/>
      <c r="W332" s="308"/>
      <c r="X332" s="308"/>
      <c r="Y332" s="308"/>
      <c r="Z332" s="469"/>
      <c r="AA332" s="452"/>
      <c r="AB332" s="449"/>
      <c r="AC332" s="449"/>
      <c r="AD332" s="449"/>
      <c r="AE332" s="544"/>
      <c r="AF332" s="583"/>
      <c r="AG332" s="554"/>
      <c r="AH332" s="455"/>
      <c r="AI332" s="563"/>
      <c r="AJ332" s="593"/>
      <c r="AK332" s="571"/>
      <c r="AL332" s="456"/>
      <c r="AM332" s="379"/>
      <c r="AN332" s="425"/>
      <c r="AO332" s="498"/>
      <c r="AP332" s="23"/>
      <c r="AQ332" s="27"/>
      <c r="AR332" s="31"/>
      <c r="AS332" s="31"/>
      <c r="AT332" s="35"/>
      <c r="AU332" s="37"/>
      <c r="AV332" s="14"/>
      <c r="AW332" s="14"/>
      <c r="AX332" s="14"/>
      <c r="AY332" s="13"/>
      <c r="AZ332" s="41"/>
      <c r="BA332" s="42"/>
      <c r="BB332" s="37"/>
      <c r="BC332" s="37"/>
      <c r="BD332" s="37"/>
      <c r="BE332" s="42"/>
      <c r="BF332" s="42"/>
      <c r="BG332" s="42"/>
      <c r="BH332" s="42"/>
      <c r="BI332" s="37"/>
      <c r="BJ332" s="37"/>
      <c r="BK332" s="45"/>
      <c r="BL332" s="45"/>
      <c r="BM332" s="45"/>
      <c r="BN332" s="45"/>
      <c r="BO332" s="42"/>
      <c r="BP332" s="42"/>
      <c r="BQ332" s="42"/>
      <c r="BR332" s="45"/>
      <c r="BS332" s="37"/>
      <c r="BT332" s="45"/>
      <c r="BU332" s="47"/>
      <c r="BV332" s="51"/>
      <c r="BW332" s="520"/>
      <c r="BX332" s="529" t="str">
        <f t="shared" si="21"/>
        <v/>
      </c>
      <c r="BY332" s="510" t="str">
        <f>IF(F332="","",IF(OR(分岐管理シート!AF332&lt;13,分岐管理シート!AF332&gt;26),"error",""))</f>
        <v/>
      </c>
      <c r="BZ332" s="510" t="str">
        <f>IF(F332="","",IF(VLOOKUP(AE332,―!$AD$1:$AE$26,2,FALSE)&lt;=VLOOKUP(AF332,―!$AD$15:$AE$27,2,FALSE),"","error"))</f>
        <v/>
      </c>
      <c r="CA332" s="510"/>
      <c r="CB332" s="510"/>
      <c r="CC332" s="510"/>
      <c r="CD332" s="510"/>
      <c r="CE332" s="510"/>
      <c r="CF332" s="510"/>
      <c r="CG332" s="510" t="str">
        <f t="shared" si="22"/>
        <v/>
      </c>
      <c r="CH332" s="510" t="str">
        <f>分岐管理シート!AW332</f>
        <v/>
      </c>
      <c r="CI332" s="510" t="str">
        <f t="shared" si="23"/>
        <v/>
      </c>
      <c r="CJ332" s="52" t="str">
        <f t="shared" si="24"/>
        <v/>
      </c>
      <c r="CK332" s="11">
        <f t="shared" si="25"/>
        <v>0</v>
      </c>
    </row>
    <row r="333" spans="1:89" ht="23.4" x14ac:dyDescent="0.2">
      <c r="A333" s="16"/>
      <c r="B333" s="458"/>
      <c r="C333" s="457">
        <v>261</v>
      </c>
      <c r="D333" s="459"/>
      <c r="E333" s="460"/>
      <c r="F333" s="460"/>
      <c r="G333" s="449"/>
      <c r="H333" s="449"/>
      <c r="I333" s="452"/>
      <c r="J333" s="450"/>
      <c r="K333" s="449"/>
      <c r="L333" s="452"/>
      <c r="M333" s="452"/>
      <c r="N333" s="301">
        <v>0</v>
      </c>
      <c r="O333" s="302">
        <v>0</v>
      </c>
      <c r="P333" s="453"/>
      <c r="Q333" s="307"/>
      <c r="R333" s="307"/>
      <c r="S333" s="307"/>
      <c r="T333" s="307"/>
      <c r="U333" s="307"/>
      <c r="V333" s="454"/>
      <c r="W333" s="308"/>
      <c r="X333" s="308"/>
      <c r="Y333" s="308"/>
      <c r="Z333" s="469"/>
      <c r="AA333" s="452"/>
      <c r="AB333" s="449"/>
      <c r="AC333" s="449"/>
      <c r="AD333" s="449"/>
      <c r="AE333" s="544"/>
      <c r="AF333" s="583"/>
      <c r="AG333" s="554"/>
      <c r="AH333" s="455"/>
      <c r="AI333" s="563"/>
      <c r="AJ333" s="593"/>
      <c r="AK333" s="571"/>
      <c r="AL333" s="456"/>
      <c r="AM333" s="379"/>
      <c r="AN333" s="425"/>
      <c r="AO333" s="498"/>
      <c r="AP333" s="23"/>
      <c r="AQ333" s="27"/>
      <c r="AR333" s="31"/>
      <c r="AS333" s="31"/>
      <c r="AT333" s="35"/>
      <c r="AU333" s="37"/>
      <c r="AV333" s="14"/>
      <c r="AW333" s="14"/>
      <c r="AX333" s="14"/>
      <c r="AY333" s="13"/>
      <c r="AZ333" s="41"/>
      <c r="BA333" s="42"/>
      <c r="BB333" s="37"/>
      <c r="BC333" s="37"/>
      <c r="BD333" s="37"/>
      <c r="BE333" s="42"/>
      <c r="BF333" s="42"/>
      <c r="BG333" s="42"/>
      <c r="BH333" s="42"/>
      <c r="BI333" s="37"/>
      <c r="BJ333" s="37"/>
      <c r="BK333" s="45"/>
      <c r="BL333" s="45"/>
      <c r="BM333" s="45"/>
      <c r="BN333" s="45"/>
      <c r="BO333" s="42"/>
      <c r="BP333" s="42"/>
      <c r="BQ333" s="42"/>
      <c r="BR333" s="45"/>
      <c r="BS333" s="37"/>
      <c r="BT333" s="45"/>
      <c r="BU333" s="47"/>
      <c r="BV333" s="51"/>
      <c r="BW333" s="520"/>
      <c r="BX333" s="529" t="str">
        <f t="shared" si="21"/>
        <v/>
      </c>
      <c r="BY333" s="510" t="str">
        <f>IF(F333="","",IF(OR(分岐管理シート!AF333&lt;13,分岐管理シート!AF333&gt;26),"error",""))</f>
        <v/>
      </c>
      <c r="BZ333" s="510" t="str">
        <f>IF(F333="","",IF(VLOOKUP(AE333,―!$AD$1:$AE$26,2,FALSE)&lt;=VLOOKUP(AF333,―!$AD$15:$AE$27,2,FALSE),"","error"))</f>
        <v/>
      </c>
      <c r="CA333" s="510"/>
      <c r="CB333" s="510"/>
      <c r="CC333" s="510"/>
      <c r="CD333" s="510"/>
      <c r="CE333" s="510"/>
      <c r="CF333" s="510"/>
      <c r="CG333" s="510" t="str">
        <f t="shared" si="22"/>
        <v/>
      </c>
      <c r="CH333" s="510" t="str">
        <f>分岐管理シート!AW333</f>
        <v/>
      </c>
      <c r="CI333" s="510" t="str">
        <f t="shared" si="23"/>
        <v/>
      </c>
      <c r="CJ333" s="52" t="str">
        <f t="shared" si="24"/>
        <v/>
      </c>
      <c r="CK333" s="11">
        <f t="shared" si="25"/>
        <v>0</v>
      </c>
    </row>
    <row r="334" spans="1:89" ht="23.4" x14ac:dyDescent="0.2">
      <c r="A334" s="16"/>
      <c r="B334" s="458"/>
      <c r="C334" s="446">
        <v>262</v>
      </c>
      <c r="D334" s="459"/>
      <c r="E334" s="460"/>
      <c r="F334" s="460"/>
      <c r="G334" s="449"/>
      <c r="H334" s="449"/>
      <c r="I334" s="452"/>
      <c r="J334" s="450"/>
      <c r="K334" s="449"/>
      <c r="L334" s="452"/>
      <c r="M334" s="452"/>
      <c r="N334" s="301">
        <v>0</v>
      </c>
      <c r="O334" s="302">
        <v>0</v>
      </c>
      <c r="P334" s="453"/>
      <c r="Q334" s="307"/>
      <c r="R334" s="307"/>
      <c r="S334" s="307"/>
      <c r="T334" s="307"/>
      <c r="U334" s="307"/>
      <c r="V334" s="454"/>
      <c r="W334" s="308"/>
      <c r="X334" s="308"/>
      <c r="Y334" s="308"/>
      <c r="Z334" s="469"/>
      <c r="AA334" s="452"/>
      <c r="AB334" s="449"/>
      <c r="AC334" s="449"/>
      <c r="AD334" s="449"/>
      <c r="AE334" s="544"/>
      <c r="AF334" s="583"/>
      <c r="AG334" s="554"/>
      <c r="AH334" s="455"/>
      <c r="AI334" s="563"/>
      <c r="AJ334" s="593"/>
      <c r="AK334" s="571"/>
      <c r="AL334" s="456"/>
      <c r="AM334" s="379"/>
      <c r="AN334" s="425"/>
      <c r="AO334" s="498"/>
      <c r="AP334" s="23"/>
      <c r="AQ334" s="27"/>
      <c r="AR334" s="31"/>
      <c r="AS334" s="31"/>
      <c r="AT334" s="35"/>
      <c r="AU334" s="37"/>
      <c r="AV334" s="14"/>
      <c r="AW334" s="14"/>
      <c r="AX334" s="14"/>
      <c r="AY334" s="13"/>
      <c r="AZ334" s="41"/>
      <c r="BA334" s="42"/>
      <c r="BB334" s="37"/>
      <c r="BC334" s="37"/>
      <c r="BD334" s="37"/>
      <c r="BE334" s="42"/>
      <c r="BF334" s="42"/>
      <c r="BG334" s="42"/>
      <c r="BH334" s="42"/>
      <c r="BI334" s="37"/>
      <c r="BJ334" s="37"/>
      <c r="BK334" s="45"/>
      <c r="BL334" s="45"/>
      <c r="BM334" s="45"/>
      <c r="BN334" s="45"/>
      <c r="BO334" s="42"/>
      <c r="BP334" s="42"/>
      <c r="BQ334" s="42"/>
      <c r="BR334" s="45"/>
      <c r="BS334" s="37"/>
      <c r="BT334" s="45"/>
      <c r="BU334" s="47"/>
      <c r="BV334" s="51"/>
      <c r="BW334" s="520"/>
      <c r="BX334" s="529" t="str">
        <f t="shared" si="21"/>
        <v/>
      </c>
      <c r="BY334" s="510" t="str">
        <f>IF(F334="","",IF(OR(分岐管理シート!AF334&lt;13,分岐管理シート!AF334&gt;26),"error",""))</f>
        <v/>
      </c>
      <c r="BZ334" s="510" t="str">
        <f>IF(F334="","",IF(VLOOKUP(AE334,―!$AD$1:$AE$26,2,FALSE)&lt;=VLOOKUP(AF334,―!$AD$15:$AE$27,2,FALSE),"","error"))</f>
        <v/>
      </c>
      <c r="CA334" s="510"/>
      <c r="CB334" s="510"/>
      <c r="CC334" s="510"/>
      <c r="CD334" s="510"/>
      <c r="CE334" s="510"/>
      <c r="CF334" s="510"/>
      <c r="CG334" s="510" t="str">
        <f t="shared" si="22"/>
        <v/>
      </c>
      <c r="CH334" s="510" t="str">
        <f>分岐管理シート!AW334</f>
        <v/>
      </c>
      <c r="CI334" s="510" t="str">
        <f t="shared" si="23"/>
        <v/>
      </c>
      <c r="CJ334" s="52" t="str">
        <f t="shared" si="24"/>
        <v/>
      </c>
      <c r="CK334" s="11">
        <f t="shared" si="25"/>
        <v>0</v>
      </c>
    </row>
    <row r="335" spans="1:89" ht="23.4" x14ac:dyDescent="0.2">
      <c r="A335" s="16"/>
      <c r="B335" s="458"/>
      <c r="C335" s="457">
        <v>263</v>
      </c>
      <c r="D335" s="459"/>
      <c r="E335" s="460"/>
      <c r="F335" s="460"/>
      <c r="G335" s="449"/>
      <c r="H335" s="449"/>
      <c r="I335" s="452"/>
      <c r="J335" s="450"/>
      <c r="K335" s="449"/>
      <c r="L335" s="452"/>
      <c r="M335" s="452"/>
      <c r="N335" s="301">
        <v>0</v>
      </c>
      <c r="O335" s="302">
        <v>0</v>
      </c>
      <c r="P335" s="453"/>
      <c r="Q335" s="307"/>
      <c r="R335" s="307"/>
      <c r="S335" s="307"/>
      <c r="T335" s="307"/>
      <c r="U335" s="307"/>
      <c r="V335" s="454"/>
      <c r="W335" s="308"/>
      <c r="X335" s="308"/>
      <c r="Y335" s="308"/>
      <c r="Z335" s="469"/>
      <c r="AA335" s="452"/>
      <c r="AB335" s="449"/>
      <c r="AC335" s="449"/>
      <c r="AD335" s="449"/>
      <c r="AE335" s="544"/>
      <c r="AF335" s="583"/>
      <c r="AG335" s="554"/>
      <c r="AH335" s="455"/>
      <c r="AI335" s="563"/>
      <c r="AJ335" s="593"/>
      <c r="AK335" s="571"/>
      <c r="AL335" s="456"/>
      <c r="AM335" s="379"/>
      <c r="AN335" s="425"/>
      <c r="AO335" s="498"/>
      <c r="AP335" s="23"/>
      <c r="AQ335" s="27"/>
      <c r="AR335" s="31"/>
      <c r="AS335" s="31"/>
      <c r="AT335" s="35"/>
      <c r="AU335" s="37"/>
      <c r="AV335" s="14"/>
      <c r="AW335" s="14"/>
      <c r="AX335" s="14"/>
      <c r="AY335" s="13"/>
      <c r="AZ335" s="41"/>
      <c r="BA335" s="42"/>
      <c r="BB335" s="37"/>
      <c r="BC335" s="37"/>
      <c r="BD335" s="37"/>
      <c r="BE335" s="42"/>
      <c r="BF335" s="42"/>
      <c r="BG335" s="42"/>
      <c r="BH335" s="42"/>
      <c r="BI335" s="37"/>
      <c r="BJ335" s="37"/>
      <c r="BK335" s="45"/>
      <c r="BL335" s="45"/>
      <c r="BM335" s="45"/>
      <c r="BN335" s="45"/>
      <c r="BO335" s="42"/>
      <c r="BP335" s="42"/>
      <c r="BQ335" s="42"/>
      <c r="BR335" s="45"/>
      <c r="BS335" s="37"/>
      <c r="BT335" s="45"/>
      <c r="BU335" s="47"/>
      <c r="BV335" s="51"/>
      <c r="BW335" s="520"/>
      <c r="BX335" s="529" t="str">
        <f t="shared" si="21"/>
        <v/>
      </c>
      <c r="BY335" s="510" t="str">
        <f>IF(F335="","",IF(OR(分岐管理シート!AF335&lt;13,分岐管理シート!AF335&gt;26),"error",""))</f>
        <v/>
      </c>
      <c r="BZ335" s="510" t="str">
        <f>IF(F335="","",IF(VLOOKUP(AE335,―!$AD$1:$AE$26,2,FALSE)&lt;=VLOOKUP(AF335,―!$AD$15:$AE$27,2,FALSE),"","error"))</f>
        <v/>
      </c>
      <c r="CA335" s="510"/>
      <c r="CB335" s="510"/>
      <c r="CC335" s="510"/>
      <c r="CD335" s="510"/>
      <c r="CE335" s="510"/>
      <c r="CF335" s="510"/>
      <c r="CG335" s="510" t="str">
        <f t="shared" si="22"/>
        <v/>
      </c>
      <c r="CH335" s="510" t="str">
        <f>分岐管理シート!AW335</f>
        <v/>
      </c>
      <c r="CI335" s="510" t="str">
        <f t="shared" si="23"/>
        <v/>
      </c>
      <c r="CJ335" s="52" t="str">
        <f t="shared" si="24"/>
        <v/>
      </c>
      <c r="CK335" s="11">
        <f t="shared" si="25"/>
        <v>0</v>
      </c>
    </row>
    <row r="336" spans="1:89" ht="23.4" x14ac:dyDescent="0.2">
      <c r="A336" s="16"/>
      <c r="B336" s="458"/>
      <c r="C336" s="457">
        <v>264</v>
      </c>
      <c r="D336" s="459"/>
      <c r="E336" s="460"/>
      <c r="F336" s="460"/>
      <c r="G336" s="449"/>
      <c r="H336" s="449"/>
      <c r="I336" s="452"/>
      <c r="J336" s="450"/>
      <c r="K336" s="449"/>
      <c r="L336" s="452"/>
      <c r="M336" s="452"/>
      <c r="N336" s="301">
        <v>0</v>
      </c>
      <c r="O336" s="302">
        <v>0</v>
      </c>
      <c r="P336" s="453"/>
      <c r="Q336" s="307"/>
      <c r="R336" s="307"/>
      <c r="S336" s="307"/>
      <c r="T336" s="307"/>
      <c r="U336" s="307"/>
      <c r="V336" s="454"/>
      <c r="W336" s="308"/>
      <c r="X336" s="308"/>
      <c r="Y336" s="308"/>
      <c r="Z336" s="469"/>
      <c r="AA336" s="452"/>
      <c r="AB336" s="449"/>
      <c r="AC336" s="449"/>
      <c r="AD336" s="449"/>
      <c r="AE336" s="544"/>
      <c r="AF336" s="583"/>
      <c r="AG336" s="554"/>
      <c r="AH336" s="455"/>
      <c r="AI336" s="563"/>
      <c r="AJ336" s="593"/>
      <c r="AK336" s="571"/>
      <c r="AL336" s="456"/>
      <c r="AM336" s="379"/>
      <c r="AN336" s="425"/>
      <c r="AO336" s="498"/>
      <c r="AP336" s="23"/>
      <c r="AQ336" s="27"/>
      <c r="AR336" s="31"/>
      <c r="AS336" s="31"/>
      <c r="AT336" s="35"/>
      <c r="AU336" s="37"/>
      <c r="AV336" s="14"/>
      <c r="AW336" s="14"/>
      <c r="AX336" s="14"/>
      <c r="AY336" s="13"/>
      <c r="AZ336" s="41"/>
      <c r="BA336" s="42"/>
      <c r="BB336" s="37"/>
      <c r="BC336" s="37"/>
      <c r="BD336" s="37"/>
      <c r="BE336" s="42"/>
      <c r="BF336" s="42"/>
      <c r="BG336" s="42"/>
      <c r="BH336" s="42"/>
      <c r="BI336" s="37"/>
      <c r="BJ336" s="37"/>
      <c r="BK336" s="45"/>
      <c r="BL336" s="45"/>
      <c r="BM336" s="45"/>
      <c r="BN336" s="45"/>
      <c r="BO336" s="42"/>
      <c r="BP336" s="42"/>
      <c r="BQ336" s="42"/>
      <c r="BR336" s="45"/>
      <c r="BS336" s="37"/>
      <c r="BT336" s="45"/>
      <c r="BU336" s="47"/>
      <c r="BV336" s="51"/>
      <c r="BW336" s="520"/>
      <c r="BX336" s="529" t="str">
        <f t="shared" si="21"/>
        <v/>
      </c>
      <c r="BY336" s="510" t="str">
        <f>IF(F336="","",IF(OR(分岐管理シート!AF336&lt;13,分岐管理シート!AF336&gt;26),"error",""))</f>
        <v/>
      </c>
      <c r="BZ336" s="510" t="str">
        <f>IF(F336="","",IF(VLOOKUP(AE336,―!$AD$1:$AE$26,2,FALSE)&lt;=VLOOKUP(AF336,―!$AD$15:$AE$27,2,FALSE),"","error"))</f>
        <v/>
      </c>
      <c r="CA336" s="510"/>
      <c r="CB336" s="510"/>
      <c r="CC336" s="510"/>
      <c r="CD336" s="510"/>
      <c r="CE336" s="510"/>
      <c r="CF336" s="510"/>
      <c r="CG336" s="510" t="str">
        <f t="shared" si="22"/>
        <v/>
      </c>
      <c r="CH336" s="510" t="str">
        <f>分岐管理シート!AW336</f>
        <v/>
      </c>
      <c r="CI336" s="510" t="str">
        <f t="shared" si="23"/>
        <v/>
      </c>
      <c r="CJ336" s="52" t="str">
        <f t="shared" si="24"/>
        <v/>
      </c>
      <c r="CK336" s="11">
        <f t="shared" si="25"/>
        <v>0</v>
      </c>
    </row>
    <row r="337" spans="1:89" ht="23.4" x14ac:dyDescent="0.2">
      <c r="A337" s="16"/>
      <c r="B337" s="458"/>
      <c r="C337" s="446">
        <v>265</v>
      </c>
      <c r="D337" s="459"/>
      <c r="E337" s="460"/>
      <c r="F337" s="460"/>
      <c r="G337" s="449"/>
      <c r="H337" s="449"/>
      <c r="I337" s="452"/>
      <c r="J337" s="450"/>
      <c r="K337" s="449"/>
      <c r="L337" s="452"/>
      <c r="M337" s="452"/>
      <c r="N337" s="301">
        <v>0</v>
      </c>
      <c r="O337" s="302">
        <v>0</v>
      </c>
      <c r="P337" s="453"/>
      <c r="Q337" s="307"/>
      <c r="R337" s="307"/>
      <c r="S337" s="307"/>
      <c r="T337" s="307"/>
      <c r="U337" s="307"/>
      <c r="V337" s="454"/>
      <c r="W337" s="308"/>
      <c r="X337" s="308"/>
      <c r="Y337" s="308"/>
      <c r="Z337" s="469"/>
      <c r="AA337" s="452"/>
      <c r="AB337" s="449"/>
      <c r="AC337" s="449"/>
      <c r="AD337" s="449"/>
      <c r="AE337" s="544"/>
      <c r="AF337" s="583"/>
      <c r="AG337" s="554"/>
      <c r="AH337" s="455"/>
      <c r="AI337" s="563"/>
      <c r="AJ337" s="593"/>
      <c r="AK337" s="571"/>
      <c r="AL337" s="456"/>
      <c r="AM337" s="379"/>
      <c r="AN337" s="425"/>
      <c r="AO337" s="498"/>
      <c r="AP337" s="23"/>
      <c r="AQ337" s="27"/>
      <c r="AR337" s="31"/>
      <c r="AS337" s="31"/>
      <c r="AT337" s="35"/>
      <c r="AU337" s="37"/>
      <c r="AV337" s="14"/>
      <c r="AW337" s="14"/>
      <c r="AX337" s="14"/>
      <c r="AY337" s="13"/>
      <c r="AZ337" s="41"/>
      <c r="BA337" s="42"/>
      <c r="BB337" s="37"/>
      <c r="BC337" s="37"/>
      <c r="BD337" s="37"/>
      <c r="BE337" s="42"/>
      <c r="BF337" s="42"/>
      <c r="BG337" s="42"/>
      <c r="BH337" s="42"/>
      <c r="BI337" s="37"/>
      <c r="BJ337" s="37"/>
      <c r="BK337" s="45"/>
      <c r="BL337" s="45"/>
      <c r="BM337" s="45"/>
      <c r="BN337" s="45"/>
      <c r="BO337" s="42"/>
      <c r="BP337" s="42"/>
      <c r="BQ337" s="42"/>
      <c r="BR337" s="45"/>
      <c r="BS337" s="37"/>
      <c r="BT337" s="45"/>
      <c r="BU337" s="47"/>
      <c r="BV337" s="51"/>
      <c r="BW337" s="520"/>
      <c r="BX337" s="529" t="str">
        <f t="shared" si="21"/>
        <v/>
      </c>
      <c r="BY337" s="510" t="str">
        <f>IF(F337="","",IF(OR(分岐管理シート!AF337&lt;13,分岐管理シート!AF337&gt;26),"error",""))</f>
        <v/>
      </c>
      <c r="BZ337" s="510" t="str">
        <f>IF(F337="","",IF(VLOOKUP(AE337,―!$AD$1:$AE$26,2,FALSE)&lt;=VLOOKUP(AF337,―!$AD$15:$AE$27,2,FALSE),"","error"))</f>
        <v/>
      </c>
      <c r="CA337" s="510"/>
      <c r="CB337" s="510"/>
      <c r="CC337" s="510"/>
      <c r="CD337" s="510"/>
      <c r="CE337" s="510"/>
      <c r="CF337" s="510"/>
      <c r="CG337" s="510" t="str">
        <f t="shared" si="22"/>
        <v/>
      </c>
      <c r="CH337" s="510" t="str">
        <f>分岐管理シート!AW337</f>
        <v/>
      </c>
      <c r="CI337" s="510" t="str">
        <f t="shared" si="23"/>
        <v/>
      </c>
      <c r="CJ337" s="52" t="str">
        <f t="shared" si="24"/>
        <v/>
      </c>
      <c r="CK337" s="11">
        <f t="shared" si="25"/>
        <v>0</v>
      </c>
    </row>
    <row r="338" spans="1:89" ht="23.4" x14ac:dyDescent="0.2">
      <c r="A338" s="16"/>
      <c r="B338" s="458"/>
      <c r="C338" s="457">
        <v>266</v>
      </c>
      <c r="D338" s="459"/>
      <c r="E338" s="460"/>
      <c r="F338" s="460"/>
      <c r="G338" s="449"/>
      <c r="H338" s="449"/>
      <c r="I338" s="452"/>
      <c r="J338" s="450"/>
      <c r="K338" s="449"/>
      <c r="L338" s="452"/>
      <c r="M338" s="452"/>
      <c r="N338" s="301">
        <v>0</v>
      </c>
      <c r="O338" s="302">
        <v>0</v>
      </c>
      <c r="P338" s="453"/>
      <c r="Q338" s="307"/>
      <c r="R338" s="307"/>
      <c r="S338" s="307"/>
      <c r="T338" s="307"/>
      <c r="U338" s="307"/>
      <c r="V338" s="454"/>
      <c r="W338" s="308"/>
      <c r="X338" s="308"/>
      <c r="Y338" s="308"/>
      <c r="Z338" s="469"/>
      <c r="AA338" s="452"/>
      <c r="AB338" s="449"/>
      <c r="AC338" s="449"/>
      <c r="AD338" s="449"/>
      <c r="AE338" s="544"/>
      <c r="AF338" s="583"/>
      <c r="AG338" s="554"/>
      <c r="AH338" s="455"/>
      <c r="AI338" s="563"/>
      <c r="AJ338" s="593"/>
      <c r="AK338" s="571"/>
      <c r="AL338" s="456"/>
      <c r="AM338" s="379"/>
      <c r="AN338" s="425"/>
      <c r="AO338" s="498"/>
      <c r="AP338" s="23"/>
      <c r="AQ338" s="27"/>
      <c r="AR338" s="31"/>
      <c r="AS338" s="31"/>
      <c r="AT338" s="35"/>
      <c r="AU338" s="37"/>
      <c r="AV338" s="14"/>
      <c r="AW338" s="14"/>
      <c r="AX338" s="14"/>
      <c r="AY338" s="13"/>
      <c r="AZ338" s="41"/>
      <c r="BA338" s="42"/>
      <c r="BB338" s="37"/>
      <c r="BC338" s="37"/>
      <c r="BD338" s="37"/>
      <c r="BE338" s="42"/>
      <c r="BF338" s="42"/>
      <c r="BG338" s="42"/>
      <c r="BH338" s="42"/>
      <c r="BI338" s="37"/>
      <c r="BJ338" s="37"/>
      <c r="BK338" s="45"/>
      <c r="BL338" s="45"/>
      <c r="BM338" s="45"/>
      <c r="BN338" s="45"/>
      <c r="BO338" s="42"/>
      <c r="BP338" s="42"/>
      <c r="BQ338" s="42"/>
      <c r="BR338" s="45"/>
      <c r="BS338" s="37"/>
      <c r="BT338" s="45"/>
      <c r="BU338" s="47"/>
      <c r="BV338" s="51"/>
      <c r="BW338" s="520"/>
      <c r="BX338" s="529" t="str">
        <f t="shared" si="21"/>
        <v/>
      </c>
      <c r="BY338" s="510" t="str">
        <f>IF(F338="","",IF(OR(分岐管理シート!AF338&lt;13,分岐管理シート!AF338&gt;26),"error",""))</f>
        <v/>
      </c>
      <c r="BZ338" s="510" t="str">
        <f>IF(F338="","",IF(VLOOKUP(AE338,―!$AD$1:$AE$26,2,FALSE)&lt;=VLOOKUP(AF338,―!$AD$15:$AE$27,2,FALSE),"","error"))</f>
        <v/>
      </c>
      <c r="CA338" s="510"/>
      <c r="CB338" s="510"/>
      <c r="CC338" s="510"/>
      <c r="CD338" s="510"/>
      <c r="CE338" s="510"/>
      <c r="CF338" s="510"/>
      <c r="CG338" s="510" t="str">
        <f t="shared" si="22"/>
        <v/>
      </c>
      <c r="CH338" s="510" t="str">
        <f>分岐管理シート!AW338</f>
        <v/>
      </c>
      <c r="CI338" s="510" t="str">
        <f t="shared" si="23"/>
        <v/>
      </c>
      <c r="CJ338" s="52" t="str">
        <f t="shared" si="24"/>
        <v/>
      </c>
      <c r="CK338" s="11">
        <f t="shared" si="25"/>
        <v>0</v>
      </c>
    </row>
    <row r="339" spans="1:89" ht="23.4" x14ac:dyDescent="0.2">
      <c r="A339" s="16"/>
      <c r="B339" s="458"/>
      <c r="C339" s="457">
        <v>267</v>
      </c>
      <c r="D339" s="459"/>
      <c r="E339" s="460"/>
      <c r="F339" s="460"/>
      <c r="G339" s="449"/>
      <c r="H339" s="449"/>
      <c r="I339" s="452"/>
      <c r="J339" s="450"/>
      <c r="K339" s="449"/>
      <c r="L339" s="452"/>
      <c r="M339" s="452"/>
      <c r="N339" s="301">
        <v>0</v>
      </c>
      <c r="O339" s="302">
        <v>0</v>
      </c>
      <c r="P339" s="453"/>
      <c r="Q339" s="307"/>
      <c r="R339" s="307"/>
      <c r="S339" s="307"/>
      <c r="T339" s="307"/>
      <c r="U339" s="307"/>
      <c r="V339" s="454"/>
      <c r="W339" s="308"/>
      <c r="X339" s="308"/>
      <c r="Y339" s="308"/>
      <c r="Z339" s="469"/>
      <c r="AA339" s="452"/>
      <c r="AB339" s="449"/>
      <c r="AC339" s="449"/>
      <c r="AD339" s="449"/>
      <c r="AE339" s="544"/>
      <c r="AF339" s="583"/>
      <c r="AG339" s="554"/>
      <c r="AH339" s="455"/>
      <c r="AI339" s="563"/>
      <c r="AJ339" s="593"/>
      <c r="AK339" s="571"/>
      <c r="AL339" s="456"/>
      <c r="AM339" s="379"/>
      <c r="AN339" s="425"/>
      <c r="AO339" s="498"/>
      <c r="AP339" s="23"/>
      <c r="AQ339" s="27"/>
      <c r="AR339" s="31"/>
      <c r="AS339" s="31"/>
      <c r="AT339" s="35"/>
      <c r="AU339" s="37"/>
      <c r="AV339" s="14"/>
      <c r="AW339" s="14"/>
      <c r="AX339" s="14"/>
      <c r="AY339" s="13"/>
      <c r="AZ339" s="41"/>
      <c r="BA339" s="42"/>
      <c r="BB339" s="37"/>
      <c r="BC339" s="37"/>
      <c r="BD339" s="37"/>
      <c r="BE339" s="42"/>
      <c r="BF339" s="42"/>
      <c r="BG339" s="42"/>
      <c r="BH339" s="42"/>
      <c r="BI339" s="37"/>
      <c r="BJ339" s="37"/>
      <c r="BK339" s="45"/>
      <c r="BL339" s="45"/>
      <c r="BM339" s="45"/>
      <c r="BN339" s="45"/>
      <c r="BO339" s="42"/>
      <c r="BP339" s="42"/>
      <c r="BQ339" s="42"/>
      <c r="BR339" s="45"/>
      <c r="BS339" s="37"/>
      <c r="BT339" s="45"/>
      <c r="BU339" s="47"/>
      <c r="BV339" s="51"/>
      <c r="BW339" s="520"/>
      <c r="BX339" s="529" t="str">
        <f t="shared" si="21"/>
        <v/>
      </c>
      <c r="BY339" s="510" t="str">
        <f>IF(F339="","",IF(OR(分岐管理シート!AF339&lt;13,分岐管理シート!AF339&gt;26),"error",""))</f>
        <v/>
      </c>
      <c r="BZ339" s="510" t="str">
        <f>IF(F339="","",IF(VLOOKUP(AE339,―!$AD$1:$AE$26,2,FALSE)&lt;=VLOOKUP(AF339,―!$AD$15:$AE$27,2,FALSE),"","error"))</f>
        <v/>
      </c>
      <c r="CA339" s="510"/>
      <c r="CB339" s="510"/>
      <c r="CC339" s="510"/>
      <c r="CD339" s="510"/>
      <c r="CE339" s="510"/>
      <c r="CF339" s="510"/>
      <c r="CG339" s="510" t="str">
        <f t="shared" si="22"/>
        <v/>
      </c>
      <c r="CH339" s="510" t="str">
        <f>分岐管理シート!AW339</f>
        <v/>
      </c>
      <c r="CI339" s="510" t="str">
        <f t="shared" si="23"/>
        <v/>
      </c>
      <c r="CJ339" s="52" t="str">
        <f t="shared" si="24"/>
        <v/>
      </c>
      <c r="CK339" s="11">
        <f t="shared" si="25"/>
        <v>0</v>
      </c>
    </row>
    <row r="340" spans="1:89" ht="23.4" x14ac:dyDescent="0.2">
      <c r="A340" s="16"/>
      <c r="B340" s="458"/>
      <c r="C340" s="446">
        <v>268</v>
      </c>
      <c r="D340" s="459"/>
      <c r="E340" s="460"/>
      <c r="F340" s="460"/>
      <c r="G340" s="449"/>
      <c r="H340" s="449"/>
      <c r="I340" s="452"/>
      <c r="J340" s="450"/>
      <c r="K340" s="449"/>
      <c r="L340" s="452"/>
      <c r="M340" s="452"/>
      <c r="N340" s="301">
        <v>0</v>
      </c>
      <c r="O340" s="302">
        <v>0</v>
      </c>
      <c r="P340" s="453"/>
      <c r="Q340" s="307"/>
      <c r="R340" s="307"/>
      <c r="S340" s="307"/>
      <c r="T340" s="307"/>
      <c r="U340" s="307"/>
      <c r="V340" s="454"/>
      <c r="W340" s="308"/>
      <c r="X340" s="308"/>
      <c r="Y340" s="308"/>
      <c r="Z340" s="469"/>
      <c r="AA340" s="452"/>
      <c r="AB340" s="449"/>
      <c r="AC340" s="449"/>
      <c r="AD340" s="449"/>
      <c r="AE340" s="544"/>
      <c r="AF340" s="583"/>
      <c r="AG340" s="554"/>
      <c r="AH340" s="455"/>
      <c r="AI340" s="563"/>
      <c r="AJ340" s="593"/>
      <c r="AK340" s="571"/>
      <c r="AL340" s="456"/>
      <c r="AM340" s="379"/>
      <c r="AN340" s="425"/>
      <c r="AO340" s="498"/>
      <c r="AP340" s="23"/>
      <c r="AQ340" s="27"/>
      <c r="AR340" s="31"/>
      <c r="AS340" s="31"/>
      <c r="AT340" s="35"/>
      <c r="AU340" s="37"/>
      <c r="AV340" s="14"/>
      <c r="AW340" s="14"/>
      <c r="AX340" s="14"/>
      <c r="AY340" s="13"/>
      <c r="AZ340" s="41"/>
      <c r="BA340" s="42"/>
      <c r="BB340" s="37"/>
      <c r="BC340" s="37"/>
      <c r="BD340" s="37"/>
      <c r="BE340" s="42"/>
      <c r="BF340" s="42"/>
      <c r="BG340" s="42"/>
      <c r="BH340" s="42"/>
      <c r="BI340" s="37"/>
      <c r="BJ340" s="37"/>
      <c r="BK340" s="45"/>
      <c r="BL340" s="45"/>
      <c r="BM340" s="45"/>
      <c r="BN340" s="45"/>
      <c r="BO340" s="42"/>
      <c r="BP340" s="42"/>
      <c r="BQ340" s="42"/>
      <c r="BR340" s="45"/>
      <c r="BS340" s="37"/>
      <c r="BT340" s="45"/>
      <c r="BU340" s="47"/>
      <c r="BV340" s="51"/>
      <c r="BW340" s="520"/>
      <c r="BX340" s="529" t="str">
        <f t="shared" si="21"/>
        <v/>
      </c>
      <c r="BY340" s="510" t="str">
        <f>IF(F340="","",IF(OR(分岐管理シート!AF340&lt;13,分岐管理シート!AF340&gt;26),"error",""))</f>
        <v/>
      </c>
      <c r="BZ340" s="510" t="str">
        <f>IF(F340="","",IF(VLOOKUP(AE340,―!$AD$1:$AE$26,2,FALSE)&lt;=VLOOKUP(AF340,―!$AD$15:$AE$27,2,FALSE),"","error"))</f>
        <v/>
      </c>
      <c r="CA340" s="510"/>
      <c r="CB340" s="510"/>
      <c r="CC340" s="510"/>
      <c r="CD340" s="510"/>
      <c r="CE340" s="510"/>
      <c r="CF340" s="510"/>
      <c r="CG340" s="510" t="str">
        <f t="shared" si="22"/>
        <v/>
      </c>
      <c r="CH340" s="510" t="str">
        <f>分岐管理シート!AW340</f>
        <v/>
      </c>
      <c r="CI340" s="510" t="str">
        <f t="shared" si="23"/>
        <v/>
      </c>
      <c r="CJ340" s="52" t="str">
        <f t="shared" si="24"/>
        <v/>
      </c>
      <c r="CK340" s="11">
        <f t="shared" si="25"/>
        <v>0</v>
      </c>
    </row>
    <row r="341" spans="1:89" ht="23.4" x14ac:dyDescent="0.2">
      <c r="A341" s="16"/>
      <c r="B341" s="458"/>
      <c r="C341" s="457">
        <v>269</v>
      </c>
      <c r="D341" s="459"/>
      <c r="E341" s="460"/>
      <c r="F341" s="460"/>
      <c r="G341" s="449"/>
      <c r="H341" s="449"/>
      <c r="I341" s="452"/>
      <c r="J341" s="450"/>
      <c r="K341" s="449"/>
      <c r="L341" s="452"/>
      <c r="M341" s="452"/>
      <c r="N341" s="301">
        <v>0</v>
      </c>
      <c r="O341" s="302">
        <v>0</v>
      </c>
      <c r="P341" s="453"/>
      <c r="Q341" s="307"/>
      <c r="R341" s="307"/>
      <c r="S341" s="307"/>
      <c r="T341" s="307"/>
      <c r="U341" s="307"/>
      <c r="V341" s="454"/>
      <c r="W341" s="308"/>
      <c r="X341" s="308"/>
      <c r="Y341" s="308"/>
      <c r="Z341" s="469"/>
      <c r="AA341" s="452"/>
      <c r="AB341" s="449"/>
      <c r="AC341" s="449"/>
      <c r="AD341" s="449"/>
      <c r="AE341" s="544"/>
      <c r="AF341" s="583"/>
      <c r="AG341" s="554"/>
      <c r="AH341" s="455"/>
      <c r="AI341" s="563"/>
      <c r="AJ341" s="593"/>
      <c r="AK341" s="571"/>
      <c r="AL341" s="456"/>
      <c r="AM341" s="379"/>
      <c r="AN341" s="425"/>
      <c r="AO341" s="498"/>
      <c r="AP341" s="23"/>
      <c r="AQ341" s="27"/>
      <c r="AR341" s="31"/>
      <c r="AS341" s="31"/>
      <c r="AT341" s="35"/>
      <c r="AU341" s="37"/>
      <c r="AV341" s="14"/>
      <c r="AW341" s="14"/>
      <c r="AX341" s="14"/>
      <c r="AY341" s="13"/>
      <c r="AZ341" s="41"/>
      <c r="BA341" s="42"/>
      <c r="BB341" s="37"/>
      <c r="BC341" s="37"/>
      <c r="BD341" s="37"/>
      <c r="BE341" s="42"/>
      <c r="BF341" s="42"/>
      <c r="BG341" s="42"/>
      <c r="BH341" s="42"/>
      <c r="BI341" s="37"/>
      <c r="BJ341" s="37"/>
      <c r="BK341" s="45"/>
      <c r="BL341" s="45"/>
      <c r="BM341" s="45"/>
      <c r="BN341" s="45"/>
      <c r="BO341" s="42"/>
      <c r="BP341" s="42"/>
      <c r="BQ341" s="42"/>
      <c r="BR341" s="45"/>
      <c r="BS341" s="37"/>
      <c r="BT341" s="45"/>
      <c r="BU341" s="47"/>
      <c r="BV341" s="51"/>
      <c r="BW341" s="520"/>
      <c r="BX341" s="529" t="str">
        <f t="shared" si="21"/>
        <v/>
      </c>
      <c r="BY341" s="510" t="str">
        <f>IF(F341="","",IF(OR(分岐管理シート!AF341&lt;13,分岐管理シート!AF341&gt;26),"error",""))</f>
        <v/>
      </c>
      <c r="BZ341" s="510" t="str">
        <f>IF(F341="","",IF(VLOOKUP(AE341,―!$AD$1:$AE$26,2,FALSE)&lt;=VLOOKUP(AF341,―!$AD$15:$AE$27,2,FALSE),"","error"))</f>
        <v/>
      </c>
      <c r="CA341" s="510"/>
      <c r="CB341" s="510"/>
      <c r="CC341" s="510"/>
      <c r="CD341" s="510"/>
      <c r="CE341" s="510"/>
      <c r="CF341" s="510"/>
      <c r="CG341" s="510" t="str">
        <f t="shared" si="22"/>
        <v/>
      </c>
      <c r="CH341" s="510" t="str">
        <f>分岐管理シート!AW341</f>
        <v/>
      </c>
      <c r="CI341" s="510" t="str">
        <f t="shared" si="23"/>
        <v/>
      </c>
      <c r="CJ341" s="52" t="str">
        <f t="shared" si="24"/>
        <v/>
      </c>
      <c r="CK341" s="11">
        <f t="shared" si="25"/>
        <v>0</v>
      </c>
    </row>
    <row r="342" spans="1:89" ht="23.4" x14ac:dyDescent="0.2">
      <c r="A342" s="16"/>
      <c r="B342" s="458"/>
      <c r="C342" s="457">
        <v>270</v>
      </c>
      <c r="D342" s="459"/>
      <c r="E342" s="460"/>
      <c r="F342" s="460"/>
      <c r="G342" s="449"/>
      <c r="H342" s="449"/>
      <c r="I342" s="452"/>
      <c r="J342" s="450"/>
      <c r="K342" s="449"/>
      <c r="L342" s="452"/>
      <c r="M342" s="452"/>
      <c r="N342" s="301">
        <v>0</v>
      </c>
      <c r="O342" s="302">
        <v>0</v>
      </c>
      <c r="P342" s="453"/>
      <c r="Q342" s="307"/>
      <c r="R342" s="307"/>
      <c r="S342" s="307"/>
      <c r="T342" s="307"/>
      <c r="U342" s="307"/>
      <c r="V342" s="454"/>
      <c r="W342" s="308"/>
      <c r="X342" s="308"/>
      <c r="Y342" s="308"/>
      <c r="Z342" s="469"/>
      <c r="AA342" s="452"/>
      <c r="AB342" s="449"/>
      <c r="AC342" s="449"/>
      <c r="AD342" s="449"/>
      <c r="AE342" s="544"/>
      <c r="AF342" s="583"/>
      <c r="AG342" s="554"/>
      <c r="AH342" s="455"/>
      <c r="AI342" s="563"/>
      <c r="AJ342" s="593"/>
      <c r="AK342" s="571"/>
      <c r="AL342" s="456"/>
      <c r="AM342" s="379"/>
      <c r="AN342" s="425"/>
      <c r="AO342" s="498"/>
      <c r="AP342" s="23"/>
      <c r="AQ342" s="27"/>
      <c r="AR342" s="31"/>
      <c r="AS342" s="31"/>
      <c r="AT342" s="35"/>
      <c r="AU342" s="37"/>
      <c r="AV342" s="14"/>
      <c r="AW342" s="14"/>
      <c r="AX342" s="14"/>
      <c r="AY342" s="13"/>
      <c r="AZ342" s="41"/>
      <c r="BA342" s="42"/>
      <c r="BB342" s="37"/>
      <c r="BC342" s="37"/>
      <c r="BD342" s="37"/>
      <c r="BE342" s="42"/>
      <c r="BF342" s="42"/>
      <c r="BG342" s="42"/>
      <c r="BH342" s="42"/>
      <c r="BI342" s="37"/>
      <c r="BJ342" s="37"/>
      <c r="BK342" s="45"/>
      <c r="BL342" s="45"/>
      <c r="BM342" s="45"/>
      <c r="BN342" s="45"/>
      <c r="BO342" s="42"/>
      <c r="BP342" s="42"/>
      <c r="BQ342" s="42"/>
      <c r="BR342" s="45"/>
      <c r="BS342" s="37"/>
      <c r="BT342" s="45"/>
      <c r="BU342" s="47"/>
      <c r="BV342" s="51"/>
      <c r="BW342" s="520"/>
      <c r="BX342" s="529" t="str">
        <f t="shared" si="21"/>
        <v/>
      </c>
      <c r="BY342" s="510" t="str">
        <f>IF(F342="","",IF(OR(分岐管理シート!AF342&lt;13,分岐管理シート!AF342&gt;26),"error",""))</f>
        <v/>
      </c>
      <c r="BZ342" s="510" t="str">
        <f>IF(F342="","",IF(VLOOKUP(AE342,―!$AD$1:$AE$26,2,FALSE)&lt;=VLOOKUP(AF342,―!$AD$15:$AE$27,2,FALSE),"","error"))</f>
        <v/>
      </c>
      <c r="CA342" s="510"/>
      <c r="CB342" s="510"/>
      <c r="CC342" s="510"/>
      <c r="CD342" s="510"/>
      <c r="CE342" s="510"/>
      <c r="CF342" s="510"/>
      <c r="CG342" s="510" t="str">
        <f t="shared" si="22"/>
        <v/>
      </c>
      <c r="CH342" s="510" t="str">
        <f>分岐管理シート!AW342</f>
        <v/>
      </c>
      <c r="CI342" s="510" t="str">
        <f t="shared" si="23"/>
        <v/>
      </c>
      <c r="CJ342" s="52" t="str">
        <f t="shared" si="24"/>
        <v/>
      </c>
      <c r="CK342" s="11">
        <f t="shared" si="25"/>
        <v>0</v>
      </c>
    </row>
    <row r="343" spans="1:89" ht="23.4" x14ac:dyDescent="0.2">
      <c r="A343" s="16"/>
      <c r="B343" s="458"/>
      <c r="C343" s="446">
        <v>271</v>
      </c>
      <c r="D343" s="459"/>
      <c r="E343" s="460"/>
      <c r="F343" s="460"/>
      <c r="G343" s="449"/>
      <c r="H343" s="449"/>
      <c r="I343" s="452"/>
      <c r="J343" s="450"/>
      <c r="K343" s="449"/>
      <c r="L343" s="452"/>
      <c r="M343" s="452"/>
      <c r="N343" s="301">
        <v>0</v>
      </c>
      <c r="O343" s="302">
        <v>0</v>
      </c>
      <c r="P343" s="453"/>
      <c r="Q343" s="307"/>
      <c r="R343" s="307"/>
      <c r="S343" s="307"/>
      <c r="T343" s="307"/>
      <c r="U343" s="307"/>
      <c r="V343" s="454"/>
      <c r="W343" s="308"/>
      <c r="X343" s="308"/>
      <c r="Y343" s="308"/>
      <c r="Z343" s="469"/>
      <c r="AA343" s="452"/>
      <c r="AB343" s="449"/>
      <c r="AC343" s="449"/>
      <c r="AD343" s="449"/>
      <c r="AE343" s="544"/>
      <c r="AF343" s="583"/>
      <c r="AG343" s="554"/>
      <c r="AH343" s="455"/>
      <c r="AI343" s="563"/>
      <c r="AJ343" s="593"/>
      <c r="AK343" s="571"/>
      <c r="AL343" s="456"/>
      <c r="AM343" s="379"/>
      <c r="AN343" s="425"/>
      <c r="AO343" s="498"/>
      <c r="AP343" s="23"/>
      <c r="AQ343" s="27"/>
      <c r="AR343" s="31"/>
      <c r="AS343" s="31"/>
      <c r="AT343" s="35"/>
      <c r="AU343" s="37"/>
      <c r="AV343" s="14"/>
      <c r="AW343" s="14"/>
      <c r="AX343" s="14"/>
      <c r="AY343" s="13"/>
      <c r="AZ343" s="41"/>
      <c r="BA343" s="42"/>
      <c r="BB343" s="37"/>
      <c r="BC343" s="37"/>
      <c r="BD343" s="37"/>
      <c r="BE343" s="42"/>
      <c r="BF343" s="42"/>
      <c r="BG343" s="42"/>
      <c r="BH343" s="42"/>
      <c r="BI343" s="37"/>
      <c r="BJ343" s="37"/>
      <c r="BK343" s="45"/>
      <c r="BL343" s="45"/>
      <c r="BM343" s="45"/>
      <c r="BN343" s="45"/>
      <c r="BO343" s="42"/>
      <c r="BP343" s="42"/>
      <c r="BQ343" s="42"/>
      <c r="BR343" s="45"/>
      <c r="BS343" s="37"/>
      <c r="BT343" s="45"/>
      <c r="BU343" s="47"/>
      <c r="BV343" s="51"/>
      <c r="BW343" s="520"/>
      <c r="BX343" s="529" t="str">
        <f t="shared" si="21"/>
        <v/>
      </c>
      <c r="BY343" s="510" t="str">
        <f>IF(F343="","",IF(OR(分岐管理シート!AF343&lt;13,分岐管理シート!AF343&gt;26),"error",""))</f>
        <v/>
      </c>
      <c r="BZ343" s="510" t="str">
        <f>IF(F343="","",IF(VLOOKUP(AE343,―!$AD$1:$AE$26,2,FALSE)&lt;=VLOOKUP(AF343,―!$AD$15:$AE$27,2,FALSE),"","error"))</f>
        <v/>
      </c>
      <c r="CA343" s="510"/>
      <c r="CB343" s="510"/>
      <c r="CC343" s="510"/>
      <c r="CD343" s="510"/>
      <c r="CE343" s="510"/>
      <c r="CF343" s="510"/>
      <c r="CG343" s="510" t="str">
        <f t="shared" si="22"/>
        <v/>
      </c>
      <c r="CH343" s="510" t="str">
        <f>分岐管理シート!AW343</f>
        <v/>
      </c>
      <c r="CI343" s="510" t="str">
        <f t="shared" si="23"/>
        <v/>
      </c>
      <c r="CJ343" s="52" t="str">
        <f t="shared" si="24"/>
        <v/>
      </c>
      <c r="CK343" s="11">
        <f t="shared" si="25"/>
        <v>0</v>
      </c>
    </row>
    <row r="344" spans="1:89" ht="23.4" x14ac:dyDescent="0.2">
      <c r="A344" s="16"/>
      <c r="B344" s="458"/>
      <c r="C344" s="457">
        <v>272</v>
      </c>
      <c r="D344" s="459"/>
      <c r="E344" s="460"/>
      <c r="F344" s="460"/>
      <c r="G344" s="449"/>
      <c r="H344" s="449"/>
      <c r="I344" s="452"/>
      <c r="J344" s="450"/>
      <c r="K344" s="449"/>
      <c r="L344" s="452"/>
      <c r="M344" s="452"/>
      <c r="N344" s="301">
        <v>0</v>
      </c>
      <c r="O344" s="302">
        <v>0</v>
      </c>
      <c r="P344" s="453"/>
      <c r="Q344" s="307"/>
      <c r="R344" s="307"/>
      <c r="S344" s="307"/>
      <c r="T344" s="307"/>
      <c r="U344" s="307"/>
      <c r="V344" s="454"/>
      <c r="W344" s="308"/>
      <c r="X344" s="308"/>
      <c r="Y344" s="308"/>
      <c r="Z344" s="469"/>
      <c r="AA344" s="452"/>
      <c r="AB344" s="449"/>
      <c r="AC344" s="449"/>
      <c r="AD344" s="449"/>
      <c r="AE344" s="544"/>
      <c r="AF344" s="583"/>
      <c r="AG344" s="554"/>
      <c r="AH344" s="455"/>
      <c r="AI344" s="563"/>
      <c r="AJ344" s="593"/>
      <c r="AK344" s="571"/>
      <c r="AL344" s="456"/>
      <c r="AM344" s="379"/>
      <c r="AN344" s="425"/>
      <c r="AO344" s="498"/>
      <c r="AP344" s="23"/>
      <c r="AQ344" s="27"/>
      <c r="AR344" s="31"/>
      <c r="AS344" s="31"/>
      <c r="AT344" s="35"/>
      <c r="AU344" s="37"/>
      <c r="AV344" s="14"/>
      <c r="AW344" s="14"/>
      <c r="AX344" s="14"/>
      <c r="AY344" s="13"/>
      <c r="AZ344" s="41"/>
      <c r="BA344" s="42"/>
      <c r="BB344" s="37"/>
      <c r="BC344" s="37"/>
      <c r="BD344" s="37"/>
      <c r="BE344" s="42"/>
      <c r="BF344" s="42"/>
      <c r="BG344" s="42"/>
      <c r="BH344" s="42"/>
      <c r="BI344" s="37"/>
      <c r="BJ344" s="37"/>
      <c r="BK344" s="45"/>
      <c r="BL344" s="45"/>
      <c r="BM344" s="45"/>
      <c r="BN344" s="45"/>
      <c r="BO344" s="42"/>
      <c r="BP344" s="42"/>
      <c r="BQ344" s="42"/>
      <c r="BR344" s="45"/>
      <c r="BS344" s="37"/>
      <c r="BT344" s="45"/>
      <c r="BU344" s="47"/>
      <c r="BV344" s="51"/>
      <c r="BW344" s="520"/>
      <c r="BX344" s="529" t="str">
        <f t="shared" si="21"/>
        <v/>
      </c>
      <c r="BY344" s="510" t="str">
        <f>IF(F344="","",IF(OR(分岐管理シート!AF344&lt;13,分岐管理シート!AF344&gt;26),"error",""))</f>
        <v/>
      </c>
      <c r="BZ344" s="510" t="str">
        <f>IF(F344="","",IF(VLOOKUP(AE344,―!$AD$1:$AE$26,2,FALSE)&lt;=VLOOKUP(AF344,―!$AD$15:$AE$27,2,FALSE),"","error"))</f>
        <v/>
      </c>
      <c r="CA344" s="510"/>
      <c r="CB344" s="510"/>
      <c r="CC344" s="510"/>
      <c r="CD344" s="510"/>
      <c r="CE344" s="510"/>
      <c r="CF344" s="510"/>
      <c r="CG344" s="510" t="str">
        <f t="shared" si="22"/>
        <v/>
      </c>
      <c r="CH344" s="510" t="str">
        <f>分岐管理シート!AW344</f>
        <v/>
      </c>
      <c r="CI344" s="510" t="str">
        <f t="shared" si="23"/>
        <v/>
      </c>
      <c r="CJ344" s="52" t="str">
        <f t="shared" si="24"/>
        <v/>
      </c>
      <c r="CK344" s="11">
        <f t="shared" si="25"/>
        <v>0</v>
      </c>
    </row>
    <row r="345" spans="1:89" ht="23.4" x14ac:dyDescent="0.2">
      <c r="A345" s="16"/>
      <c r="B345" s="458"/>
      <c r="C345" s="457">
        <v>273</v>
      </c>
      <c r="D345" s="459"/>
      <c r="E345" s="460"/>
      <c r="F345" s="460"/>
      <c r="G345" s="449"/>
      <c r="H345" s="449"/>
      <c r="I345" s="452"/>
      <c r="J345" s="450"/>
      <c r="K345" s="449"/>
      <c r="L345" s="452"/>
      <c r="M345" s="452"/>
      <c r="N345" s="301">
        <v>0</v>
      </c>
      <c r="O345" s="302">
        <v>0</v>
      </c>
      <c r="P345" s="453"/>
      <c r="Q345" s="307"/>
      <c r="R345" s="307"/>
      <c r="S345" s="307"/>
      <c r="T345" s="307"/>
      <c r="U345" s="307"/>
      <c r="V345" s="454"/>
      <c r="W345" s="308"/>
      <c r="X345" s="308"/>
      <c r="Y345" s="308"/>
      <c r="Z345" s="469"/>
      <c r="AA345" s="452"/>
      <c r="AB345" s="449"/>
      <c r="AC345" s="449"/>
      <c r="AD345" s="449"/>
      <c r="AE345" s="544"/>
      <c r="AF345" s="583"/>
      <c r="AG345" s="554"/>
      <c r="AH345" s="455"/>
      <c r="AI345" s="563"/>
      <c r="AJ345" s="593"/>
      <c r="AK345" s="571"/>
      <c r="AL345" s="456"/>
      <c r="AM345" s="379"/>
      <c r="AN345" s="425"/>
      <c r="AO345" s="498"/>
      <c r="AP345" s="23"/>
      <c r="AQ345" s="27"/>
      <c r="AR345" s="31"/>
      <c r="AS345" s="31"/>
      <c r="AT345" s="35"/>
      <c r="AU345" s="37"/>
      <c r="AV345" s="14"/>
      <c r="AW345" s="14"/>
      <c r="AX345" s="14"/>
      <c r="AY345" s="13"/>
      <c r="AZ345" s="41"/>
      <c r="BA345" s="42"/>
      <c r="BB345" s="37"/>
      <c r="BC345" s="37"/>
      <c r="BD345" s="37"/>
      <c r="BE345" s="42"/>
      <c r="BF345" s="42"/>
      <c r="BG345" s="42"/>
      <c r="BH345" s="42"/>
      <c r="BI345" s="37"/>
      <c r="BJ345" s="37"/>
      <c r="BK345" s="45"/>
      <c r="BL345" s="45"/>
      <c r="BM345" s="45"/>
      <c r="BN345" s="45"/>
      <c r="BO345" s="42"/>
      <c r="BP345" s="42"/>
      <c r="BQ345" s="42"/>
      <c r="BR345" s="45"/>
      <c r="BS345" s="37"/>
      <c r="BT345" s="45"/>
      <c r="BU345" s="47"/>
      <c r="BV345" s="51"/>
      <c r="BW345" s="520"/>
      <c r="BX345" s="529" t="str">
        <f t="shared" si="21"/>
        <v/>
      </c>
      <c r="BY345" s="510" t="str">
        <f>IF(F345="","",IF(OR(分岐管理シート!AF345&lt;13,分岐管理シート!AF345&gt;26),"error",""))</f>
        <v/>
      </c>
      <c r="BZ345" s="510" t="str">
        <f>IF(F345="","",IF(VLOOKUP(AE345,―!$AD$1:$AE$26,2,FALSE)&lt;=VLOOKUP(AF345,―!$AD$15:$AE$27,2,FALSE),"","error"))</f>
        <v/>
      </c>
      <c r="CA345" s="510"/>
      <c r="CB345" s="510"/>
      <c r="CC345" s="510"/>
      <c r="CD345" s="510"/>
      <c r="CE345" s="510"/>
      <c r="CF345" s="510"/>
      <c r="CG345" s="510" t="str">
        <f t="shared" si="22"/>
        <v/>
      </c>
      <c r="CH345" s="510" t="str">
        <f>分岐管理シート!AW345</f>
        <v/>
      </c>
      <c r="CI345" s="510" t="str">
        <f t="shared" si="23"/>
        <v/>
      </c>
      <c r="CJ345" s="52" t="str">
        <f t="shared" si="24"/>
        <v/>
      </c>
      <c r="CK345" s="11">
        <f t="shared" si="25"/>
        <v>0</v>
      </c>
    </row>
    <row r="346" spans="1:89" ht="23.4" x14ac:dyDescent="0.2">
      <c r="A346" s="16"/>
      <c r="B346" s="458"/>
      <c r="C346" s="446">
        <v>274</v>
      </c>
      <c r="D346" s="459"/>
      <c r="E346" s="460"/>
      <c r="F346" s="460"/>
      <c r="G346" s="449"/>
      <c r="H346" s="449"/>
      <c r="I346" s="452"/>
      <c r="J346" s="450"/>
      <c r="K346" s="449"/>
      <c r="L346" s="452"/>
      <c r="M346" s="452"/>
      <c r="N346" s="301">
        <v>0</v>
      </c>
      <c r="O346" s="302">
        <v>0</v>
      </c>
      <c r="P346" s="453"/>
      <c r="Q346" s="307"/>
      <c r="R346" s="307"/>
      <c r="S346" s="307"/>
      <c r="T346" s="307"/>
      <c r="U346" s="307"/>
      <c r="V346" s="454"/>
      <c r="W346" s="308"/>
      <c r="X346" s="308"/>
      <c r="Y346" s="308"/>
      <c r="Z346" s="469"/>
      <c r="AA346" s="452"/>
      <c r="AB346" s="449"/>
      <c r="AC346" s="449"/>
      <c r="AD346" s="449"/>
      <c r="AE346" s="544"/>
      <c r="AF346" s="583"/>
      <c r="AG346" s="554"/>
      <c r="AH346" s="455"/>
      <c r="AI346" s="563"/>
      <c r="AJ346" s="593"/>
      <c r="AK346" s="571"/>
      <c r="AL346" s="456"/>
      <c r="AM346" s="379"/>
      <c r="AN346" s="425"/>
      <c r="AO346" s="498"/>
      <c r="AP346" s="23"/>
      <c r="AQ346" s="27"/>
      <c r="AR346" s="31"/>
      <c r="AS346" s="31"/>
      <c r="AT346" s="35"/>
      <c r="AU346" s="37"/>
      <c r="AV346" s="14"/>
      <c r="AW346" s="14"/>
      <c r="AX346" s="14"/>
      <c r="AY346" s="13"/>
      <c r="AZ346" s="41"/>
      <c r="BA346" s="42"/>
      <c r="BB346" s="37"/>
      <c r="BC346" s="37"/>
      <c r="BD346" s="37"/>
      <c r="BE346" s="42"/>
      <c r="BF346" s="42"/>
      <c r="BG346" s="42"/>
      <c r="BH346" s="42"/>
      <c r="BI346" s="37"/>
      <c r="BJ346" s="37"/>
      <c r="BK346" s="45"/>
      <c r="BL346" s="45"/>
      <c r="BM346" s="45"/>
      <c r="BN346" s="45"/>
      <c r="BO346" s="42"/>
      <c r="BP346" s="42"/>
      <c r="BQ346" s="42"/>
      <c r="BR346" s="45"/>
      <c r="BS346" s="37"/>
      <c r="BT346" s="45"/>
      <c r="BU346" s="47"/>
      <c r="BV346" s="51"/>
      <c r="BW346" s="520"/>
      <c r="BX346" s="529" t="str">
        <f t="shared" si="21"/>
        <v/>
      </c>
      <c r="BY346" s="510" t="str">
        <f>IF(F346="","",IF(OR(分岐管理シート!AF346&lt;13,分岐管理シート!AF346&gt;26),"error",""))</f>
        <v/>
      </c>
      <c r="BZ346" s="510" t="str">
        <f>IF(F346="","",IF(VLOOKUP(AE346,―!$AD$1:$AE$26,2,FALSE)&lt;=VLOOKUP(AF346,―!$AD$15:$AE$27,2,FALSE),"","error"))</f>
        <v/>
      </c>
      <c r="CA346" s="510"/>
      <c r="CB346" s="510"/>
      <c r="CC346" s="510"/>
      <c r="CD346" s="510"/>
      <c r="CE346" s="510"/>
      <c r="CF346" s="510"/>
      <c r="CG346" s="510" t="str">
        <f t="shared" si="22"/>
        <v/>
      </c>
      <c r="CH346" s="510" t="str">
        <f>分岐管理シート!AW346</f>
        <v/>
      </c>
      <c r="CI346" s="510" t="str">
        <f t="shared" si="23"/>
        <v/>
      </c>
      <c r="CJ346" s="52" t="str">
        <f t="shared" si="24"/>
        <v/>
      </c>
      <c r="CK346" s="11">
        <f t="shared" si="25"/>
        <v>0</v>
      </c>
    </row>
    <row r="347" spans="1:89" ht="23.4" x14ac:dyDescent="0.2">
      <c r="A347" s="16"/>
      <c r="B347" s="458"/>
      <c r="C347" s="457">
        <v>275</v>
      </c>
      <c r="D347" s="459"/>
      <c r="E347" s="460"/>
      <c r="F347" s="460"/>
      <c r="G347" s="449"/>
      <c r="H347" s="449"/>
      <c r="I347" s="452"/>
      <c r="J347" s="450"/>
      <c r="K347" s="449"/>
      <c r="L347" s="452"/>
      <c r="M347" s="452"/>
      <c r="N347" s="301">
        <v>0</v>
      </c>
      <c r="O347" s="302">
        <v>0</v>
      </c>
      <c r="P347" s="453"/>
      <c r="Q347" s="307"/>
      <c r="R347" s="307"/>
      <c r="S347" s="307"/>
      <c r="T347" s="307"/>
      <c r="U347" s="307"/>
      <c r="V347" s="454"/>
      <c r="W347" s="308"/>
      <c r="X347" s="308"/>
      <c r="Y347" s="308"/>
      <c r="Z347" s="469"/>
      <c r="AA347" s="452"/>
      <c r="AB347" s="449"/>
      <c r="AC347" s="449"/>
      <c r="AD347" s="449"/>
      <c r="AE347" s="544"/>
      <c r="AF347" s="583"/>
      <c r="AG347" s="554"/>
      <c r="AH347" s="455"/>
      <c r="AI347" s="563"/>
      <c r="AJ347" s="593"/>
      <c r="AK347" s="571"/>
      <c r="AL347" s="456"/>
      <c r="AM347" s="379"/>
      <c r="AN347" s="425"/>
      <c r="AO347" s="498"/>
      <c r="AP347" s="23"/>
      <c r="AQ347" s="27"/>
      <c r="AR347" s="31"/>
      <c r="AS347" s="31"/>
      <c r="AT347" s="35"/>
      <c r="AU347" s="37"/>
      <c r="AV347" s="14"/>
      <c r="AW347" s="14"/>
      <c r="AX347" s="14"/>
      <c r="AY347" s="13"/>
      <c r="AZ347" s="41"/>
      <c r="BA347" s="42"/>
      <c r="BB347" s="37"/>
      <c r="BC347" s="37"/>
      <c r="BD347" s="37"/>
      <c r="BE347" s="42"/>
      <c r="BF347" s="42"/>
      <c r="BG347" s="42"/>
      <c r="BH347" s="42"/>
      <c r="BI347" s="37"/>
      <c r="BJ347" s="37"/>
      <c r="BK347" s="45"/>
      <c r="BL347" s="45"/>
      <c r="BM347" s="45"/>
      <c r="BN347" s="45"/>
      <c r="BO347" s="42"/>
      <c r="BP347" s="42"/>
      <c r="BQ347" s="42"/>
      <c r="BR347" s="45"/>
      <c r="BS347" s="37"/>
      <c r="BT347" s="45"/>
      <c r="BU347" s="47"/>
      <c r="BV347" s="51"/>
      <c r="BW347" s="520"/>
      <c r="BX347" s="529" t="str">
        <f t="shared" si="21"/>
        <v/>
      </c>
      <c r="BY347" s="510" t="str">
        <f>IF(F347="","",IF(OR(分岐管理シート!AF347&lt;13,分岐管理シート!AF347&gt;26),"error",""))</f>
        <v/>
      </c>
      <c r="BZ347" s="510" t="str">
        <f>IF(F347="","",IF(VLOOKUP(AE347,―!$AD$1:$AE$26,2,FALSE)&lt;=VLOOKUP(AF347,―!$AD$15:$AE$27,2,FALSE),"","error"))</f>
        <v/>
      </c>
      <c r="CA347" s="510"/>
      <c r="CB347" s="510"/>
      <c r="CC347" s="510"/>
      <c r="CD347" s="510"/>
      <c r="CE347" s="510"/>
      <c r="CF347" s="510"/>
      <c r="CG347" s="510" t="str">
        <f t="shared" si="22"/>
        <v/>
      </c>
      <c r="CH347" s="510" t="str">
        <f>分岐管理シート!AW347</f>
        <v/>
      </c>
      <c r="CI347" s="510" t="str">
        <f t="shared" si="23"/>
        <v/>
      </c>
      <c r="CJ347" s="52" t="str">
        <f t="shared" si="24"/>
        <v/>
      </c>
      <c r="CK347" s="11">
        <f t="shared" si="25"/>
        <v>0</v>
      </c>
    </row>
    <row r="348" spans="1:89" ht="23.4" x14ac:dyDescent="0.2">
      <c r="A348" s="16"/>
      <c r="B348" s="458"/>
      <c r="C348" s="457">
        <v>276</v>
      </c>
      <c r="D348" s="459"/>
      <c r="E348" s="460"/>
      <c r="F348" s="460"/>
      <c r="G348" s="449"/>
      <c r="H348" s="449"/>
      <c r="I348" s="452"/>
      <c r="J348" s="450"/>
      <c r="K348" s="449"/>
      <c r="L348" s="452"/>
      <c r="M348" s="452"/>
      <c r="N348" s="301">
        <v>0</v>
      </c>
      <c r="O348" s="302">
        <v>0</v>
      </c>
      <c r="P348" s="453"/>
      <c r="Q348" s="307"/>
      <c r="R348" s="307"/>
      <c r="S348" s="307"/>
      <c r="T348" s="307"/>
      <c r="U348" s="307"/>
      <c r="V348" s="454"/>
      <c r="W348" s="308"/>
      <c r="X348" s="308"/>
      <c r="Y348" s="308"/>
      <c r="Z348" s="469"/>
      <c r="AA348" s="452"/>
      <c r="AB348" s="449"/>
      <c r="AC348" s="449"/>
      <c r="AD348" s="449"/>
      <c r="AE348" s="544"/>
      <c r="AF348" s="583"/>
      <c r="AG348" s="554"/>
      <c r="AH348" s="455"/>
      <c r="AI348" s="563"/>
      <c r="AJ348" s="593"/>
      <c r="AK348" s="571"/>
      <c r="AL348" s="456"/>
      <c r="AM348" s="379"/>
      <c r="AN348" s="425"/>
      <c r="AO348" s="498"/>
      <c r="AP348" s="23"/>
      <c r="AQ348" s="27"/>
      <c r="AR348" s="31"/>
      <c r="AS348" s="31"/>
      <c r="AT348" s="35"/>
      <c r="AU348" s="37"/>
      <c r="AV348" s="14"/>
      <c r="AW348" s="14"/>
      <c r="AX348" s="14"/>
      <c r="AY348" s="13"/>
      <c r="AZ348" s="41"/>
      <c r="BA348" s="42"/>
      <c r="BB348" s="37"/>
      <c r="BC348" s="37"/>
      <c r="BD348" s="37"/>
      <c r="BE348" s="42"/>
      <c r="BF348" s="42"/>
      <c r="BG348" s="42"/>
      <c r="BH348" s="42"/>
      <c r="BI348" s="37"/>
      <c r="BJ348" s="37"/>
      <c r="BK348" s="45"/>
      <c r="BL348" s="45"/>
      <c r="BM348" s="45"/>
      <c r="BN348" s="45"/>
      <c r="BO348" s="42"/>
      <c r="BP348" s="42"/>
      <c r="BQ348" s="42"/>
      <c r="BR348" s="45"/>
      <c r="BS348" s="37"/>
      <c r="BT348" s="45"/>
      <c r="BU348" s="47"/>
      <c r="BV348" s="51"/>
      <c r="BW348" s="520"/>
      <c r="BX348" s="529" t="str">
        <f t="shared" si="21"/>
        <v/>
      </c>
      <c r="BY348" s="510" t="str">
        <f>IF(F348="","",IF(OR(分岐管理シート!AF348&lt;13,分岐管理シート!AF348&gt;26),"error",""))</f>
        <v/>
      </c>
      <c r="BZ348" s="510" t="str">
        <f>IF(F348="","",IF(VLOOKUP(AE348,―!$AD$1:$AE$26,2,FALSE)&lt;=VLOOKUP(AF348,―!$AD$15:$AE$27,2,FALSE),"","error"))</f>
        <v/>
      </c>
      <c r="CA348" s="510"/>
      <c r="CB348" s="510"/>
      <c r="CC348" s="510"/>
      <c r="CD348" s="510"/>
      <c r="CE348" s="510"/>
      <c r="CF348" s="510"/>
      <c r="CG348" s="510" t="str">
        <f t="shared" si="22"/>
        <v/>
      </c>
      <c r="CH348" s="510" t="str">
        <f>分岐管理シート!AW348</f>
        <v/>
      </c>
      <c r="CI348" s="510" t="str">
        <f t="shared" si="23"/>
        <v/>
      </c>
      <c r="CJ348" s="52" t="str">
        <f t="shared" si="24"/>
        <v/>
      </c>
      <c r="CK348" s="11">
        <f t="shared" si="25"/>
        <v>0</v>
      </c>
    </row>
    <row r="349" spans="1:89" ht="23.4" x14ac:dyDescent="0.2">
      <c r="A349" s="16"/>
      <c r="B349" s="458"/>
      <c r="C349" s="446">
        <v>277</v>
      </c>
      <c r="D349" s="459"/>
      <c r="E349" s="460"/>
      <c r="F349" s="460"/>
      <c r="G349" s="449"/>
      <c r="H349" s="449"/>
      <c r="I349" s="452"/>
      <c r="J349" s="450"/>
      <c r="K349" s="449"/>
      <c r="L349" s="452"/>
      <c r="M349" s="452"/>
      <c r="N349" s="301">
        <v>0</v>
      </c>
      <c r="O349" s="302">
        <v>0</v>
      </c>
      <c r="P349" s="453"/>
      <c r="Q349" s="307"/>
      <c r="R349" s="307"/>
      <c r="S349" s="307"/>
      <c r="T349" s="307"/>
      <c r="U349" s="307"/>
      <c r="V349" s="454"/>
      <c r="W349" s="308"/>
      <c r="X349" s="308"/>
      <c r="Y349" s="308"/>
      <c r="Z349" s="469"/>
      <c r="AA349" s="452"/>
      <c r="AB349" s="449"/>
      <c r="AC349" s="449"/>
      <c r="AD349" s="449"/>
      <c r="AE349" s="544"/>
      <c r="AF349" s="583"/>
      <c r="AG349" s="554"/>
      <c r="AH349" s="455"/>
      <c r="AI349" s="563"/>
      <c r="AJ349" s="593"/>
      <c r="AK349" s="571"/>
      <c r="AL349" s="456"/>
      <c r="AM349" s="379"/>
      <c r="AN349" s="425"/>
      <c r="AO349" s="498"/>
      <c r="AP349" s="23"/>
      <c r="AQ349" s="27"/>
      <c r="AR349" s="31"/>
      <c r="AS349" s="31"/>
      <c r="AT349" s="35"/>
      <c r="AU349" s="37"/>
      <c r="AV349" s="14"/>
      <c r="AW349" s="14"/>
      <c r="AX349" s="14"/>
      <c r="AY349" s="13"/>
      <c r="AZ349" s="41"/>
      <c r="BA349" s="42"/>
      <c r="BB349" s="37"/>
      <c r="BC349" s="37"/>
      <c r="BD349" s="37"/>
      <c r="BE349" s="42"/>
      <c r="BF349" s="42"/>
      <c r="BG349" s="42"/>
      <c r="BH349" s="42"/>
      <c r="BI349" s="37"/>
      <c r="BJ349" s="37"/>
      <c r="BK349" s="45"/>
      <c r="BL349" s="45"/>
      <c r="BM349" s="45"/>
      <c r="BN349" s="45"/>
      <c r="BO349" s="42"/>
      <c r="BP349" s="42"/>
      <c r="BQ349" s="42"/>
      <c r="BR349" s="45"/>
      <c r="BS349" s="37"/>
      <c r="BT349" s="45"/>
      <c r="BU349" s="47"/>
      <c r="BV349" s="51"/>
      <c r="BW349" s="520"/>
      <c r="BX349" s="529" t="str">
        <f t="shared" si="21"/>
        <v/>
      </c>
      <c r="BY349" s="510" t="str">
        <f>IF(F349="","",IF(OR(分岐管理シート!AF349&lt;13,分岐管理シート!AF349&gt;26),"error",""))</f>
        <v/>
      </c>
      <c r="BZ349" s="510" t="str">
        <f>IF(F349="","",IF(VLOOKUP(AE349,―!$AD$1:$AE$26,2,FALSE)&lt;=VLOOKUP(AF349,―!$AD$15:$AE$27,2,FALSE),"","error"))</f>
        <v/>
      </c>
      <c r="CA349" s="510"/>
      <c r="CB349" s="510"/>
      <c r="CC349" s="510"/>
      <c r="CD349" s="510"/>
      <c r="CE349" s="510"/>
      <c r="CF349" s="510"/>
      <c r="CG349" s="510" t="str">
        <f t="shared" si="22"/>
        <v/>
      </c>
      <c r="CH349" s="510" t="str">
        <f>分岐管理シート!AW349</f>
        <v/>
      </c>
      <c r="CI349" s="510" t="str">
        <f t="shared" si="23"/>
        <v/>
      </c>
      <c r="CJ349" s="52" t="str">
        <f t="shared" si="24"/>
        <v/>
      </c>
      <c r="CK349" s="11">
        <f t="shared" si="25"/>
        <v>0</v>
      </c>
    </row>
    <row r="350" spans="1:89" ht="23.4" x14ac:dyDescent="0.2">
      <c r="A350" s="16"/>
      <c r="B350" s="458"/>
      <c r="C350" s="457">
        <v>278</v>
      </c>
      <c r="D350" s="459"/>
      <c r="E350" s="460"/>
      <c r="F350" s="460"/>
      <c r="G350" s="449"/>
      <c r="H350" s="449"/>
      <c r="I350" s="452"/>
      <c r="J350" s="450"/>
      <c r="K350" s="449"/>
      <c r="L350" s="452"/>
      <c r="M350" s="452"/>
      <c r="N350" s="301">
        <v>0</v>
      </c>
      <c r="O350" s="302">
        <v>0</v>
      </c>
      <c r="P350" s="453"/>
      <c r="Q350" s="307"/>
      <c r="R350" s="307"/>
      <c r="S350" s="307"/>
      <c r="T350" s="307"/>
      <c r="U350" s="307"/>
      <c r="V350" s="454"/>
      <c r="W350" s="308"/>
      <c r="X350" s="308"/>
      <c r="Y350" s="308"/>
      <c r="Z350" s="469"/>
      <c r="AA350" s="452"/>
      <c r="AB350" s="449"/>
      <c r="AC350" s="449"/>
      <c r="AD350" s="449"/>
      <c r="AE350" s="544"/>
      <c r="AF350" s="583"/>
      <c r="AG350" s="554"/>
      <c r="AH350" s="455"/>
      <c r="AI350" s="563"/>
      <c r="AJ350" s="593"/>
      <c r="AK350" s="571"/>
      <c r="AL350" s="456"/>
      <c r="AM350" s="379"/>
      <c r="AN350" s="425"/>
      <c r="AO350" s="498"/>
      <c r="AP350" s="23"/>
      <c r="AQ350" s="27"/>
      <c r="AR350" s="31"/>
      <c r="AS350" s="31"/>
      <c r="AT350" s="35"/>
      <c r="AU350" s="37"/>
      <c r="AV350" s="14"/>
      <c r="AW350" s="14"/>
      <c r="AX350" s="14"/>
      <c r="AY350" s="13"/>
      <c r="AZ350" s="41"/>
      <c r="BA350" s="42"/>
      <c r="BB350" s="37"/>
      <c r="BC350" s="37"/>
      <c r="BD350" s="37"/>
      <c r="BE350" s="42"/>
      <c r="BF350" s="42"/>
      <c r="BG350" s="42"/>
      <c r="BH350" s="42"/>
      <c r="BI350" s="37"/>
      <c r="BJ350" s="37"/>
      <c r="BK350" s="45"/>
      <c r="BL350" s="45"/>
      <c r="BM350" s="45"/>
      <c r="BN350" s="45"/>
      <c r="BO350" s="42"/>
      <c r="BP350" s="42"/>
      <c r="BQ350" s="42"/>
      <c r="BR350" s="45"/>
      <c r="BS350" s="37"/>
      <c r="BT350" s="45"/>
      <c r="BU350" s="47"/>
      <c r="BV350" s="51"/>
      <c r="BW350" s="520"/>
      <c r="BX350" s="529" t="str">
        <f t="shared" si="21"/>
        <v/>
      </c>
      <c r="BY350" s="510" t="str">
        <f>IF(F350="","",IF(OR(分岐管理シート!AF350&lt;13,分岐管理シート!AF350&gt;26),"error",""))</f>
        <v/>
      </c>
      <c r="BZ350" s="510" t="str">
        <f>IF(F350="","",IF(VLOOKUP(AE350,―!$AD$1:$AE$26,2,FALSE)&lt;=VLOOKUP(AF350,―!$AD$15:$AE$27,2,FALSE),"","error"))</f>
        <v/>
      </c>
      <c r="CA350" s="510"/>
      <c r="CB350" s="510"/>
      <c r="CC350" s="510"/>
      <c r="CD350" s="510"/>
      <c r="CE350" s="510"/>
      <c r="CF350" s="510"/>
      <c r="CG350" s="510" t="str">
        <f t="shared" si="22"/>
        <v/>
      </c>
      <c r="CH350" s="510" t="str">
        <f>分岐管理シート!AW350</f>
        <v/>
      </c>
      <c r="CI350" s="510" t="str">
        <f t="shared" si="23"/>
        <v/>
      </c>
      <c r="CJ350" s="52" t="str">
        <f t="shared" si="24"/>
        <v/>
      </c>
      <c r="CK350" s="11">
        <f t="shared" si="25"/>
        <v>0</v>
      </c>
    </row>
    <row r="351" spans="1:89" ht="23.4" x14ac:dyDescent="0.2">
      <c r="A351" s="16"/>
      <c r="B351" s="458"/>
      <c r="C351" s="457">
        <v>279</v>
      </c>
      <c r="D351" s="459"/>
      <c r="E351" s="460"/>
      <c r="F351" s="460"/>
      <c r="G351" s="449"/>
      <c r="H351" s="449"/>
      <c r="I351" s="452"/>
      <c r="J351" s="450"/>
      <c r="K351" s="449"/>
      <c r="L351" s="452"/>
      <c r="M351" s="452"/>
      <c r="N351" s="301">
        <v>0</v>
      </c>
      <c r="O351" s="302">
        <v>0</v>
      </c>
      <c r="P351" s="453"/>
      <c r="Q351" s="307"/>
      <c r="R351" s="307"/>
      <c r="S351" s="307"/>
      <c r="T351" s="307"/>
      <c r="U351" s="307"/>
      <c r="V351" s="454"/>
      <c r="W351" s="308"/>
      <c r="X351" s="308"/>
      <c r="Y351" s="308"/>
      <c r="Z351" s="469"/>
      <c r="AA351" s="452"/>
      <c r="AB351" s="449"/>
      <c r="AC351" s="449"/>
      <c r="AD351" s="449"/>
      <c r="AE351" s="544"/>
      <c r="AF351" s="583"/>
      <c r="AG351" s="554"/>
      <c r="AH351" s="455"/>
      <c r="AI351" s="563"/>
      <c r="AJ351" s="593"/>
      <c r="AK351" s="571"/>
      <c r="AL351" s="456"/>
      <c r="AM351" s="379"/>
      <c r="AN351" s="425"/>
      <c r="AO351" s="498"/>
      <c r="AP351" s="23"/>
      <c r="AQ351" s="27"/>
      <c r="AR351" s="31"/>
      <c r="AS351" s="31"/>
      <c r="AT351" s="35"/>
      <c r="AU351" s="37"/>
      <c r="AV351" s="14"/>
      <c r="AW351" s="14"/>
      <c r="AX351" s="14"/>
      <c r="AY351" s="13"/>
      <c r="AZ351" s="41"/>
      <c r="BA351" s="42"/>
      <c r="BB351" s="37"/>
      <c r="BC351" s="37"/>
      <c r="BD351" s="37"/>
      <c r="BE351" s="42"/>
      <c r="BF351" s="42"/>
      <c r="BG351" s="42"/>
      <c r="BH351" s="42"/>
      <c r="BI351" s="37"/>
      <c r="BJ351" s="37"/>
      <c r="BK351" s="45"/>
      <c r="BL351" s="45"/>
      <c r="BM351" s="45"/>
      <c r="BN351" s="45"/>
      <c r="BO351" s="42"/>
      <c r="BP351" s="42"/>
      <c r="BQ351" s="42"/>
      <c r="BR351" s="45"/>
      <c r="BS351" s="37"/>
      <c r="BT351" s="45"/>
      <c r="BU351" s="47"/>
      <c r="BV351" s="51"/>
      <c r="BW351" s="520"/>
      <c r="BX351" s="529" t="str">
        <f t="shared" si="21"/>
        <v/>
      </c>
      <c r="BY351" s="510" t="str">
        <f>IF(F351="","",IF(OR(分岐管理シート!AF351&lt;13,分岐管理シート!AF351&gt;26),"error",""))</f>
        <v/>
      </c>
      <c r="BZ351" s="510" t="str">
        <f>IF(F351="","",IF(VLOOKUP(AE351,―!$AD$1:$AE$26,2,FALSE)&lt;=VLOOKUP(AF351,―!$AD$15:$AE$27,2,FALSE),"","error"))</f>
        <v/>
      </c>
      <c r="CA351" s="510"/>
      <c r="CB351" s="510"/>
      <c r="CC351" s="510"/>
      <c r="CD351" s="510"/>
      <c r="CE351" s="510"/>
      <c r="CF351" s="510"/>
      <c r="CG351" s="510" t="str">
        <f t="shared" si="22"/>
        <v/>
      </c>
      <c r="CH351" s="510" t="str">
        <f>分岐管理シート!AW351</f>
        <v/>
      </c>
      <c r="CI351" s="510" t="str">
        <f t="shared" si="23"/>
        <v/>
      </c>
      <c r="CJ351" s="52" t="str">
        <f t="shared" si="24"/>
        <v/>
      </c>
      <c r="CK351" s="11">
        <f t="shared" si="25"/>
        <v>0</v>
      </c>
    </row>
    <row r="352" spans="1:89" ht="23.4" x14ac:dyDescent="0.2">
      <c r="A352" s="16"/>
      <c r="B352" s="458"/>
      <c r="C352" s="446">
        <v>280</v>
      </c>
      <c r="D352" s="459"/>
      <c r="E352" s="460"/>
      <c r="F352" s="460"/>
      <c r="G352" s="449"/>
      <c r="H352" s="449"/>
      <c r="I352" s="452"/>
      <c r="J352" s="450"/>
      <c r="K352" s="449"/>
      <c r="L352" s="452"/>
      <c r="M352" s="452"/>
      <c r="N352" s="301">
        <v>0</v>
      </c>
      <c r="O352" s="302">
        <v>0</v>
      </c>
      <c r="P352" s="453"/>
      <c r="Q352" s="307"/>
      <c r="R352" s="307"/>
      <c r="S352" s="307"/>
      <c r="T352" s="307"/>
      <c r="U352" s="307"/>
      <c r="V352" s="454"/>
      <c r="W352" s="308"/>
      <c r="X352" s="308"/>
      <c r="Y352" s="308"/>
      <c r="Z352" s="469"/>
      <c r="AA352" s="452"/>
      <c r="AB352" s="449"/>
      <c r="AC352" s="449"/>
      <c r="AD352" s="449"/>
      <c r="AE352" s="544"/>
      <c r="AF352" s="583"/>
      <c r="AG352" s="554"/>
      <c r="AH352" s="455"/>
      <c r="AI352" s="563"/>
      <c r="AJ352" s="593"/>
      <c r="AK352" s="571"/>
      <c r="AL352" s="456"/>
      <c r="AM352" s="379"/>
      <c r="AN352" s="425"/>
      <c r="AO352" s="498"/>
      <c r="AP352" s="23"/>
      <c r="AQ352" s="27"/>
      <c r="AR352" s="31"/>
      <c r="AS352" s="31"/>
      <c r="AT352" s="35"/>
      <c r="AU352" s="37"/>
      <c r="AV352" s="14"/>
      <c r="AW352" s="14"/>
      <c r="AX352" s="14"/>
      <c r="AY352" s="13"/>
      <c r="AZ352" s="41"/>
      <c r="BA352" s="42"/>
      <c r="BB352" s="37"/>
      <c r="BC352" s="37"/>
      <c r="BD352" s="37"/>
      <c r="BE352" s="42"/>
      <c r="BF352" s="42"/>
      <c r="BG352" s="42"/>
      <c r="BH352" s="42"/>
      <c r="BI352" s="37"/>
      <c r="BJ352" s="37"/>
      <c r="BK352" s="45"/>
      <c r="BL352" s="45"/>
      <c r="BM352" s="45"/>
      <c r="BN352" s="45"/>
      <c r="BO352" s="42"/>
      <c r="BP352" s="42"/>
      <c r="BQ352" s="42"/>
      <c r="BR352" s="45"/>
      <c r="BS352" s="37"/>
      <c r="BT352" s="45"/>
      <c r="BU352" s="47"/>
      <c r="BV352" s="51"/>
      <c r="BW352" s="520"/>
      <c r="BX352" s="529" t="str">
        <f t="shared" si="21"/>
        <v/>
      </c>
      <c r="BY352" s="510" t="str">
        <f>IF(F352="","",IF(OR(分岐管理シート!AF352&lt;13,分岐管理シート!AF352&gt;26),"error",""))</f>
        <v/>
      </c>
      <c r="BZ352" s="510" t="str">
        <f>IF(F352="","",IF(VLOOKUP(AE352,―!$AD$1:$AE$26,2,FALSE)&lt;=VLOOKUP(AF352,―!$AD$15:$AE$27,2,FALSE),"","error"))</f>
        <v/>
      </c>
      <c r="CA352" s="510"/>
      <c r="CB352" s="510"/>
      <c r="CC352" s="510"/>
      <c r="CD352" s="510"/>
      <c r="CE352" s="510"/>
      <c r="CF352" s="510"/>
      <c r="CG352" s="510" t="str">
        <f t="shared" si="22"/>
        <v/>
      </c>
      <c r="CH352" s="510" t="str">
        <f>分岐管理シート!AW352</f>
        <v/>
      </c>
      <c r="CI352" s="510" t="str">
        <f t="shared" si="23"/>
        <v/>
      </c>
      <c r="CJ352" s="52" t="str">
        <f t="shared" si="24"/>
        <v/>
      </c>
      <c r="CK352" s="11">
        <f t="shared" si="25"/>
        <v>0</v>
      </c>
    </row>
    <row r="353" spans="1:89" ht="23.4" x14ac:dyDescent="0.2">
      <c r="A353" s="16"/>
      <c r="B353" s="458"/>
      <c r="C353" s="457">
        <v>281</v>
      </c>
      <c r="D353" s="459"/>
      <c r="E353" s="460"/>
      <c r="F353" s="460"/>
      <c r="G353" s="449"/>
      <c r="H353" s="449"/>
      <c r="I353" s="452"/>
      <c r="J353" s="450"/>
      <c r="K353" s="449"/>
      <c r="L353" s="452"/>
      <c r="M353" s="452"/>
      <c r="N353" s="301">
        <v>0</v>
      </c>
      <c r="O353" s="302">
        <v>0</v>
      </c>
      <c r="P353" s="453"/>
      <c r="Q353" s="307"/>
      <c r="R353" s="307"/>
      <c r="S353" s="307"/>
      <c r="T353" s="307"/>
      <c r="U353" s="307"/>
      <c r="V353" s="454"/>
      <c r="W353" s="308"/>
      <c r="X353" s="308"/>
      <c r="Y353" s="308"/>
      <c r="Z353" s="469"/>
      <c r="AA353" s="452"/>
      <c r="AB353" s="449"/>
      <c r="AC353" s="449"/>
      <c r="AD353" s="449"/>
      <c r="AE353" s="544"/>
      <c r="AF353" s="583"/>
      <c r="AG353" s="554"/>
      <c r="AH353" s="455"/>
      <c r="AI353" s="563"/>
      <c r="AJ353" s="593"/>
      <c r="AK353" s="571"/>
      <c r="AL353" s="456"/>
      <c r="AM353" s="379"/>
      <c r="AN353" s="425"/>
      <c r="AO353" s="498"/>
      <c r="AP353" s="23"/>
      <c r="AQ353" s="27"/>
      <c r="AR353" s="31"/>
      <c r="AS353" s="31"/>
      <c r="AT353" s="35"/>
      <c r="AU353" s="37"/>
      <c r="AV353" s="14"/>
      <c r="AW353" s="14"/>
      <c r="AX353" s="14"/>
      <c r="AY353" s="13"/>
      <c r="AZ353" s="41"/>
      <c r="BA353" s="42"/>
      <c r="BB353" s="37"/>
      <c r="BC353" s="37"/>
      <c r="BD353" s="37"/>
      <c r="BE353" s="42"/>
      <c r="BF353" s="42"/>
      <c r="BG353" s="42"/>
      <c r="BH353" s="42"/>
      <c r="BI353" s="37"/>
      <c r="BJ353" s="37"/>
      <c r="BK353" s="45"/>
      <c r="BL353" s="45"/>
      <c r="BM353" s="45"/>
      <c r="BN353" s="45"/>
      <c r="BO353" s="42"/>
      <c r="BP353" s="42"/>
      <c r="BQ353" s="42"/>
      <c r="BR353" s="45"/>
      <c r="BS353" s="37"/>
      <c r="BT353" s="45"/>
      <c r="BU353" s="47"/>
      <c r="BV353" s="51"/>
      <c r="BW353" s="520"/>
      <c r="BX353" s="529" t="str">
        <f t="shared" si="21"/>
        <v/>
      </c>
      <c r="BY353" s="510" t="str">
        <f>IF(F353="","",IF(OR(分岐管理シート!AF353&lt;13,分岐管理シート!AF353&gt;26),"error",""))</f>
        <v/>
      </c>
      <c r="BZ353" s="510" t="str">
        <f>IF(F353="","",IF(VLOOKUP(AE353,―!$AD$1:$AE$26,2,FALSE)&lt;=VLOOKUP(AF353,―!$AD$15:$AE$27,2,FALSE),"","error"))</f>
        <v/>
      </c>
      <c r="CA353" s="510"/>
      <c r="CB353" s="510"/>
      <c r="CC353" s="510"/>
      <c r="CD353" s="510"/>
      <c r="CE353" s="510"/>
      <c r="CF353" s="510"/>
      <c r="CG353" s="510" t="str">
        <f t="shared" si="22"/>
        <v/>
      </c>
      <c r="CH353" s="510" t="str">
        <f>分岐管理シート!AW353</f>
        <v/>
      </c>
      <c r="CI353" s="510" t="str">
        <f t="shared" si="23"/>
        <v/>
      </c>
      <c r="CJ353" s="52" t="str">
        <f t="shared" si="24"/>
        <v/>
      </c>
      <c r="CK353" s="11">
        <f t="shared" si="25"/>
        <v>0</v>
      </c>
    </row>
    <row r="354" spans="1:89" ht="23.4" x14ac:dyDescent="0.2">
      <c r="A354" s="16"/>
      <c r="B354" s="458"/>
      <c r="C354" s="457">
        <v>282</v>
      </c>
      <c r="D354" s="459"/>
      <c r="E354" s="460"/>
      <c r="F354" s="460"/>
      <c r="G354" s="449"/>
      <c r="H354" s="449"/>
      <c r="I354" s="452"/>
      <c r="J354" s="450"/>
      <c r="K354" s="449"/>
      <c r="L354" s="452"/>
      <c r="M354" s="452"/>
      <c r="N354" s="301">
        <v>0</v>
      </c>
      <c r="O354" s="302">
        <v>0</v>
      </c>
      <c r="P354" s="453"/>
      <c r="Q354" s="307"/>
      <c r="R354" s="307"/>
      <c r="S354" s="307"/>
      <c r="T354" s="307"/>
      <c r="U354" s="307"/>
      <c r="V354" s="454"/>
      <c r="W354" s="308"/>
      <c r="X354" s="308"/>
      <c r="Y354" s="308"/>
      <c r="Z354" s="469"/>
      <c r="AA354" s="452"/>
      <c r="AB354" s="449"/>
      <c r="AC354" s="449"/>
      <c r="AD354" s="449"/>
      <c r="AE354" s="544"/>
      <c r="AF354" s="583"/>
      <c r="AG354" s="554"/>
      <c r="AH354" s="455"/>
      <c r="AI354" s="563"/>
      <c r="AJ354" s="593"/>
      <c r="AK354" s="571"/>
      <c r="AL354" s="456"/>
      <c r="AM354" s="379"/>
      <c r="AN354" s="425"/>
      <c r="AO354" s="498"/>
      <c r="AP354" s="23"/>
      <c r="AQ354" s="27"/>
      <c r="AR354" s="31"/>
      <c r="AS354" s="31"/>
      <c r="AT354" s="35"/>
      <c r="AU354" s="37"/>
      <c r="AV354" s="14"/>
      <c r="AW354" s="14"/>
      <c r="AX354" s="14"/>
      <c r="AY354" s="13"/>
      <c r="AZ354" s="41"/>
      <c r="BA354" s="42"/>
      <c r="BB354" s="37"/>
      <c r="BC354" s="37"/>
      <c r="BD354" s="37"/>
      <c r="BE354" s="42"/>
      <c r="BF354" s="42"/>
      <c r="BG354" s="42"/>
      <c r="BH354" s="42"/>
      <c r="BI354" s="37"/>
      <c r="BJ354" s="37"/>
      <c r="BK354" s="45"/>
      <c r="BL354" s="45"/>
      <c r="BM354" s="45"/>
      <c r="BN354" s="45"/>
      <c r="BO354" s="42"/>
      <c r="BP354" s="42"/>
      <c r="BQ354" s="42"/>
      <c r="BR354" s="45"/>
      <c r="BS354" s="37"/>
      <c r="BT354" s="45"/>
      <c r="BU354" s="47"/>
      <c r="BV354" s="51"/>
      <c r="BW354" s="520"/>
      <c r="BX354" s="529" t="str">
        <f t="shared" si="21"/>
        <v/>
      </c>
      <c r="BY354" s="510" t="str">
        <f>IF(F354="","",IF(OR(分岐管理シート!AF354&lt;13,分岐管理シート!AF354&gt;26),"error",""))</f>
        <v/>
      </c>
      <c r="BZ354" s="510" t="str">
        <f>IF(F354="","",IF(VLOOKUP(AE354,―!$AD$1:$AE$26,2,FALSE)&lt;=VLOOKUP(AF354,―!$AD$15:$AE$27,2,FALSE),"","error"))</f>
        <v/>
      </c>
      <c r="CA354" s="510"/>
      <c r="CB354" s="510"/>
      <c r="CC354" s="510"/>
      <c r="CD354" s="510"/>
      <c r="CE354" s="510"/>
      <c r="CF354" s="510"/>
      <c r="CG354" s="510" t="str">
        <f t="shared" si="22"/>
        <v/>
      </c>
      <c r="CH354" s="510" t="str">
        <f>分岐管理シート!AW354</f>
        <v/>
      </c>
      <c r="CI354" s="510" t="str">
        <f t="shared" si="23"/>
        <v/>
      </c>
      <c r="CJ354" s="52" t="str">
        <f t="shared" si="24"/>
        <v/>
      </c>
      <c r="CK354" s="11">
        <f t="shared" si="25"/>
        <v>0</v>
      </c>
    </row>
    <row r="355" spans="1:89" ht="23.4" x14ac:dyDescent="0.2">
      <c r="A355" s="16"/>
      <c r="B355" s="458"/>
      <c r="C355" s="446">
        <v>283</v>
      </c>
      <c r="D355" s="459"/>
      <c r="E355" s="460"/>
      <c r="F355" s="460"/>
      <c r="G355" s="449"/>
      <c r="H355" s="449"/>
      <c r="I355" s="452"/>
      <c r="J355" s="450"/>
      <c r="K355" s="449"/>
      <c r="L355" s="452"/>
      <c r="M355" s="452"/>
      <c r="N355" s="301">
        <v>0</v>
      </c>
      <c r="O355" s="302">
        <v>0</v>
      </c>
      <c r="P355" s="453"/>
      <c r="Q355" s="307"/>
      <c r="R355" s="307"/>
      <c r="S355" s="307"/>
      <c r="T355" s="307"/>
      <c r="U355" s="307"/>
      <c r="V355" s="454"/>
      <c r="W355" s="308"/>
      <c r="X355" s="308"/>
      <c r="Y355" s="308"/>
      <c r="Z355" s="469"/>
      <c r="AA355" s="452"/>
      <c r="AB355" s="449"/>
      <c r="AC355" s="449"/>
      <c r="AD355" s="449"/>
      <c r="AE355" s="544"/>
      <c r="AF355" s="583"/>
      <c r="AG355" s="554"/>
      <c r="AH355" s="455"/>
      <c r="AI355" s="563"/>
      <c r="AJ355" s="593"/>
      <c r="AK355" s="571"/>
      <c r="AL355" s="456"/>
      <c r="AM355" s="379"/>
      <c r="AN355" s="425"/>
      <c r="AO355" s="498"/>
      <c r="AP355" s="23"/>
      <c r="AQ355" s="27"/>
      <c r="AR355" s="31"/>
      <c r="AS355" s="31"/>
      <c r="AT355" s="35"/>
      <c r="AU355" s="37"/>
      <c r="AV355" s="14"/>
      <c r="AW355" s="14"/>
      <c r="AX355" s="14"/>
      <c r="AY355" s="13"/>
      <c r="AZ355" s="41"/>
      <c r="BA355" s="42"/>
      <c r="BB355" s="37"/>
      <c r="BC355" s="37"/>
      <c r="BD355" s="37"/>
      <c r="BE355" s="42"/>
      <c r="BF355" s="42"/>
      <c r="BG355" s="42"/>
      <c r="BH355" s="42"/>
      <c r="BI355" s="37"/>
      <c r="BJ355" s="37"/>
      <c r="BK355" s="45"/>
      <c r="BL355" s="45"/>
      <c r="BM355" s="45"/>
      <c r="BN355" s="45"/>
      <c r="BO355" s="42"/>
      <c r="BP355" s="42"/>
      <c r="BQ355" s="42"/>
      <c r="BR355" s="45"/>
      <c r="BS355" s="37"/>
      <c r="BT355" s="45"/>
      <c r="BU355" s="47"/>
      <c r="BV355" s="51"/>
      <c r="BW355" s="520"/>
      <c r="BX355" s="529" t="str">
        <f t="shared" si="21"/>
        <v/>
      </c>
      <c r="BY355" s="510" t="str">
        <f>IF(F355="","",IF(OR(分岐管理シート!AF355&lt;13,分岐管理シート!AF355&gt;26),"error",""))</f>
        <v/>
      </c>
      <c r="BZ355" s="510" t="str">
        <f>IF(F355="","",IF(VLOOKUP(AE355,―!$AD$1:$AE$26,2,FALSE)&lt;=VLOOKUP(AF355,―!$AD$15:$AE$27,2,FALSE),"","error"))</f>
        <v/>
      </c>
      <c r="CA355" s="510"/>
      <c r="CB355" s="510"/>
      <c r="CC355" s="510"/>
      <c r="CD355" s="510"/>
      <c r="CE355" s="510"/>
      <c r="CF355" s="510"/>
      <c r="CG355" s="510" t="str">
        <f t="shared" si="22"/>
        <v/>
      </c>
      <c r="CH355" s="510" t="str">
        <f>分岐管理シート!AW355</f>
        <v/>
      </c>
      <c r="CI355" s="510" t="str">
        <f t="shared" si="23"/>
        <v/>
      </c>
      <c r="CJ355" s="52" t="str">
        <f t="shared" si="24"/>
        <v/>
      </c>
      <c r="CK355" s="11">
        <f t="shared" si="25"/>
        <v>0</v>
      </c>
    </row>
    <row r="356" spans="1:89" ht="23.4" x14ac:dyDescent="0.2">
      <c r="A356" s="16"/>
      <c r="B356" s="458"/>
      <c r="C356" s="457">
        <v>284</v>
      </c>
      <c r="D356" s="459"/>
      <c r="E356" s="460"/>
      <c r="F356" s="460"/>
      <c r="G356" s="449"/>
      <c r="H356" s="449"/>
      <c r="I356" s="452"/>
      <c r="J356" s="450"/>
      <c r="K356" s="449"/>
      <c r="L356" s="452"/>
      <c r="M356" s="452"/>
      <c r="N356" s="301">
        <v>0</v>
      </c>
      <c r="O356" s="302">
        <v>0</v>
      </c>
      <c r="P356" s="453"/>
      <c r="Q356" s="307"/>
      <c r="R356" s="307"/>
      <c r="S356" s="307"/>
      <c r="T356" s="307"/>
      <c r="U356" s="307"/>
      <c r="V356" s="454"/>
      <c r="W356" s="308"/>
      <c r="X356" s="308"/>
      <c r="Y356" s="308"/>
      <c r="Z356" s="469"/>
      <c r="AA356" s="452"/>
      <c r="AB356" s="449"/>
      <c r="AC356" s="449"/>
      <c r="AD356" s="449"/>
      <c r="AE356" s="544"/>
      <c r="AF356" s="583"/>
      <c r="AG356" s="554"/>
      <c r="AH356" s="455"/>
      <c r="AI356" s="563"/>
      <c r="AJ356" s="593"/>
      <c r="AK356" s="571"/>
      <c r="AL356" s="456"/>
      <c r="AM356" s="379"/>
      <c r="AN356" s="425"/>
      <c r="AO356" s="498"/>
      <c r="AP356" s="23"/>
      <c r="AQ356" s="27"/>
      <c r="AR356" s="31"/>
      <c r="AS356" s="31"/>
      <c r="AT356" s="35"/>
      <c r="AU356" s="37"/>
      <c r="AV356" s="14"/>
      <c r="AW356" s="14"/>
      <c r="AX356" s="14"/>
      <c r="AY356" s="13"/>
      <c r="AZ356" s="41"/>
      <c r="BA356" s="42"/>
      <c r="BB356" s="37"/>
      <c r="BC356" s="37"/>
      <c r="BD356" s="37"/>
      <c r="BE356" s="42"/>
      <c r="BF356" s="42"/>
      <c r="BG356" s="42"/>
      <c r="BH356" s="42"/>
      <c r="BI356" s="37"/>
      <c r="BJ356" s="37"/>
      <c r="BK356" s="45"/>
      <c r="BL356" s="45"/>
      <c r="BM356" s="45"/>
      <c r="BN356" s="45"/>
      <c r="BO356" s="42"/>
      <c r="BP356" s="42"/>
      <c r="BQ356" s="42"/>
      <c r="BR356" s="45"/>
      <c r="BS356" s="37"/>
      <c r="BT356" s="45"/>
      <c r="BU356" s="47"/>
      <c r="BV356" s="51"/>
      <c r="BW356" s="520"/>
      <c r="BX356" s="529" t="str">
        <f t="shared" si="21"/>
        <v/>
      </c>
      <c r="BY356" s="510" t="str">
        <f>IF(F356="","",IF(OR(分岐管理シート!AF356&lt;13,分岐管理シート!AF356&gt;26),"error",""))</f>
        <v/>
      </c>
      <c r="BZ356" s="510" t="str">
        <f>IF(F356="","",IF(VLOOKUP(AE356,―!$AD$1:$AE$26,2,FALSE)&lt;=VLOOKUP(AF356,―!$AD$15:$AE$27,2,FALSE),"","error"))</f>
        <v/>
      </c>
      <c r="CA356" s="510"/>
      <c r="CB356" s="510"/>
      <c r="CC356" s="510"/>
      <c r="CD356" s="510"/>
      <c r="CE356" s="510"/>
      <c r="CF356" s="510"/>
      <c r="CG356" s="510" t="str">
        <f t="shared" si="22"/>
        <v/>
      </c>
      <c r="CH356" s="510" t="str">
        <f>分岐管理シート!AW356</f>
        <v/>
      </c>
      <c r="CI356" s="510" t="str">
        <f t="shared" si="23"/>
        <v/>
      </c>
      <c r="CJ356" s="52" t="str">
        <f t="shared" si="24"/>
        <v/>
      </c>
      <c r="CK356" s="11">
        <f t="shared" si="25"/>
        <v>0</v>
      </c>
    </row>
    <row r="357" spans="1:89" ht="23.4" x14ac:dyDescent="0.2">
      <c r="A357" s="16"/>
      <c r="B357" s="458"/>
      <c r="C357" s="457">
        <v>285</v>
      </c>
      <c r="D357" s="459"/>
      <c r="E357" s="460"/>
      <c r="F357" s="460"/>
      <c r="G357" s="449"/>
      <c r="H357" s="449"/>
      <c r="I357" s="452"/>
      <c r="J357" s="450"/>
      <c r="K357" s="449"/>
      <c r="L357" s="452"/>
      <c r="M357" s="452"/>
      <c r="N357" s="301">
        <v>0</v>
      </c>
      <c r="O357" s="302">
        <v>0</v>
      </c>
      <c r="P357" s="453"/>
      <c r="Q357" s="307"/>
      <c r="R357" s="307"/>
      <c r="S357" s="307"/>
      <c r="T357" s="307"/>
      <c r="U357" s="307"/>
      <c r="V357" s="454"/>
      <c r="W357" s="308"/>
      <c r="X357" s="308"/>
      <c r="Y357" s="308"/>
      <c r="Z357" s="469"/>
      <c r="AA357" s="452"/>
      <c r="AB357" s="449"/>
      <c r="AC357" s="449"/>
      <c r="AD357" s="449"/>
      <c r="AE357" s="544"/>
      <c r="AF357" s="583"/>
      <c r="AG357" s="554"/>
      <c r="AH357" s="455"/>
      <c r="AI357" s="563"/>
      <c r="AJ357" s="593"/>
      <c r="AK357" s="571"/>
      <c r="AL357" s="456"/>
      <c r="AM357" s="379"/>
      <c r="AN357" s="425"/>
      <c r="AO357" s="498"/>
      <c r="AP357" s="23"/>
      <c r="AQ357" s="27"/>
      <c r="AR357" s="31"/>
      <c r="AS357" s="31"/>
      <c r="AT357" s="35"/>
      <c r="AU357" s="37"/>
      <c r="AV357" s="14"/>
      <c r="AW357" s="14"/>
      <c r="AX357" s="14"/>
      <c r="AY357" s="13"/>
      <c r="AZ357" s="41"/>
      <c r="BA357" s="42"/>
      <c r="BB357" s="37"/>
      <c r="BC357" s="37"/>
      <c r="BD357" s="37"/>
      <c r="BE357" s="42"/>
      <c r="BF357" s="42"/>
      <c r="BG357" s="42"/>
      <c r="BH357" s="42"/>
      <c r="BI357" s="37"/>
      <c r="BJ357" s="37"/>
      <c r="BK357" s="45"/>
      <c r="BL357" s="45"/>
      <c r="BM357" s="45"/>
      <c r="BN357" s="45"/>
      <c r="BO357" s="42"/>
      <c r="BP357" s="42"/>
      <c r="BQ357" s="42"/>
      <c r="BR357" s="45"/>
      <c r="BS357" s="37"/>
      <c r="BT357" s="45"/>
      <c r="BU357" s="47"/>
      <c r="BV357" s="51"/>
      <c r="BW357" s="520"/>
      <c r="BX357" s="529" t="str">
        <f t="shared" si="21"/>
        <v/>
      </c>
      <c r="BY357" s="510" t="str">
        <f>IF(F357="","",IF(OR(分岐管理シート!AF357&lt;13,分岐管理シート!AF357&gt;26),"error",""))</f>
        <v/>
      </c>
      <c r="BZ357" s="510" t="str">
        <f>IF(F357="","",IF(VLOOKUP(AE357,―!$AD$1:$AE$26,2,FALSE)&lt;=VLOOKUP(AF357,―!$AD$15:$AE$27,2,FALSE),"","error"))</f>
        <v/>
      </c>
      <c r="CA357" s="510"/>
      <c r="CB357" s="510"/>
      <c r="CC357" s="510"/>
      <c r="CD357" s="510"/>
      <c r="CE357" s="510"/>
      <c r="CF357" s="510"/>
      <c r="CG357" s="510" t="str">
        <f t="shared" si="22"/>
        <v/>
      </c>
      <c r="CH357" s="510" t="str">
        <f>分岐管理シート!AW357</f>
        <v/>
      </c>
      <c r="CI357" s="510" t="str">
        <f t="shared" si="23"/>
        <v/>
      </c>
      <c r="CJ357" s="52" t="str">
        <f t="shared" si="24"/>
        <v/>
      </c>
      <c r="CK357" s="11">
        <f t="shared" si="25"/>
        <v>0</v>
      </c>
    </row>
    <row r="358" spans="1:89" ht="23.4" x14ac:dyDescent="0.2">
      <c r="A358" s="16"/>
      <c r="B358" s="458"/>
      <c r="C358" s="446">
        <v>286</v>
      </c>
      <c r="D358" s="459"/>
      <c r="E358" s="460"/>
      <c r="F358" s="460"/>
      <c r="G358" s="449"/>
      <c r="H358" s="449"/>
      <c r="I358" s="452"/>
      <c r="J358" s="450"/>
      <c r="K358" s="449"/>
      <c r="L358" s="452"/>
      <c r="M358" s="452"/>
      <c r="N358" s="301">
        <v>0</v>
      </c>
      <c r="O358" s="302">
        <v>0</v>
      </c>
      <c r="P358" s="453"/>
      <c r="Q358" s="307"/>
      <c r="R358" s="307"/>
      <c r="S358" s="307"/>
      <c r="T358" s="307"/>
      <c r="U358" s="307"/>
      <c r="V358" s="454"/>
      <c r="W358" s="308"/>
      <c r="X358" s="308"/>
      <c r="Y358" s="308"/>
      <c r="Z358" s="469"/>
      <c r="AA358" s="452"/>
      <c r="AB358" s="449"/>
      <c r="AC358" s="449"/>
      <c r="AD358" s="449"/>
      <c r="AE358" s="544"/>
      <c r="AF358" s="583"/>
      <c r="AG358" s="554"/>
      <c r="AH358" s="455"/>
      <c r="AI358" s="563"/>
      <c r="AJ358" s="593"/>
      <c r="AK358" s="571"/>
      <c r="AL358" s="456"/>
      <c r="AM358" s="379"/>
      <c r="AN358" s="425"/>
      <c r="AO358" s="498"/>
      <c r="AP358" s="23"/>
      <c r="AQ358" s="27"/>
      <c r="AR358" s="31"/>
      <c r="AS358" s="31"/>
      <c r="AT358" s="35"/>
      <c r="AU358" s="37"/>
      <c r="AV358" s="14"/>
      <c r="AW358" s="14"/>
      <c r="AX358" s="14"/>
      <c r="AY358" s="13"/>
      <c r="AZ358" s="41"/>
      <c r="BA358" s="42"/>
      <c r="BB358" s="37"/>
      <c r="BC358" s="37"/>
      <c r="BD358" s="37"/>
      <c r="BE358" s="42"/>
      <c r="BF358" s="42"/>
      <c r="BG358" s="42"/>
      <c r="BH358" s="42"/>
      <c r="BI358" s="37"/>
      <c r="BJ358" s="37"/>
      <c r="BK358" s="45"/>
      <c r="BL358" s="45"/>
      <c r="BM358" s="45"/>
      <c r="BN358" s="45"/>
      <c r="BO358" s="42"/>
      <c r="BP358" s="42"/>
      <c r="BQ358" s="42"/>
      <c r="BR358" s="45"/>
      <c r="BS358" s="37"/>
      <c r="BT358" s="45"/>
      <c r="BU358" s="47"/>
      <c r="BV358" s="51"/>
      <c r="BW358" s="520"/>
      <c r="BX358" s="529" t="str">
        <f t="shared" si="21"/>
        <v/>
      </c>
      <c r="BY358" s="510" t="str">
        <f>IF(F358="","",IF(OR(分岐管理シート!AF358&lt;13,分岐管理シート!AF358&gt;26),"error",""))</f>
        <v/>
      </c>
      <c r="BZ358" s="510" t="str">
        <f>IF(F358="","",IF(VLOOKUP(AE358,―!$AD$1:$AE$26,2,FALSE)&lt;=VLOOKUP(AF358,―!$AD$15:$AE$27,2,FALSE),"","error"))</f>
        <v/>
      </c>
      <c r="CA358" s="510"/>
      <c r="CB358" s="510"/>
      <c r="CC358" s="510"/>
      <c r="CD358" s="510"/>
      <c r="CE358" s="510"/>
      <c r="CF358" s="510"/>
      <c r="CG358" s="510" t="str">
        <f t="shared" si="22"/>
        <v/>
      </c>
      <c r="CH358" s="510" t="str">
        <f>分岐管理シート!AW358</f>
        <v/>
      </c>
      <c r="CI358" s="510" t="str">
        <f t="shared" si="23"/>
        <v/>
      </c>
      <c r="CJ358" s="52" t="str">
        <f t="shared" si="24"/>
        <v/>
      </c>
      <c r="CK358" s="11">
        <f t="shared" si="25"/>
        <v>0</v>
      </c>
    </row>
    <row r="359" spans="1:89" ht="23.4" x14ac:dyDescent="0.2">
      <c r="A359" s="16"/>
      <c r="B359" s="458"/>
      <c r="C359" s="457">
        <v>287</v>
      </c>
      <c r="D359" s="459"/>
      <c r="E359" s="460"/>
      <c r="F359" s="460"/>
      <c r="G359" s="449"/>
      <c r="H359" s="449"/>
      <c r="I359" s="452"/>
      <c r="J359" s="450"/>
      <c r="K359" s="449"/>
      <c r="L359" s="452"/>
      <c r="M359" s="452"/>
      <c r="N359" s="301">
        <v>0</v>
      </c>
      <c r="O359" s="302">
        <v>0</v>
      </c>
      <c r="P359" s="453"/>
      <c r="Q359" s="307"/>
      <c r="R359" s="307"/>
      <c r="S359" s="307"/>
      <c r="T359" s="307"/>
      <c r="U359" s="307"/>
      <c r="V359" s="454"/>
      <c r="W359" s="308"/>
      <c r="X359" s="308"/>
      <c r="Y359" s="308"/>
      <c r="Z359" s="469"/>
      <c r="AA359" s="452"/>
      <c r="AB359" s="449"/>
      <c r="AC359" s="449"/>
      <c r="AD359" s="449"/>
      <c r="AE359" s="544"/>
      <c r="AF359" s="583"/>
      <c r="AG359" s="554"/>
      <c r="AH359" s="455"/>
      <c r="AI359" s="563"/>
      <c r="AJ359" s="593"/>
      <c r="AK359" s="571"/>
      <c r="AL359" s="456"/>
      <c r="AM359" s="379"/>
      <c r="AN359" s="425"/>
      <c r="AO359" s="498"/>
      <c r="AP359" s="23"/>
      <c r="AQ359" s="27"/>
      <c r="AR359" s="31"/>
      <c r="AS359" s="31"/>
      <c r="AT359" s="35"/>
      <c r="AU359" s="37"/>
      <c r="AV359" s="14"/>
      <c r="AW359" s="14"/>
      <c r="AX359" s="14"/>
      <c r="AY359" s="13"/>
      <c r="AZ359" s="41"/>
      <c r="BA359" s="42"/>
      <c r="BB359" s="37"/>
      <c r="BC359" s="37"/>
      <c r="BD359" s="37"/>
      <c r="BE359" s="42"/>
      <c r="BF359" s="42"/>
      <c r="BG359" s="42"/>
      <c r="BH359" s="42"/>
      <c r="BI359" s="37"/>
      <c r="BJ359" s="37"/>
      <c r="BK359" s="45"/>
      <c r="BL359" s="45"/>
      <c r="BM359" s="45"/>
      <c r="BN359" s="45"/>
      <c r="BO359" s="42"/>
      <c r="BP359" s="42"/>
      <c r="BQ359" s="42"/>
      <c r="BR359" s="45"/>
      <c r="BS359" s="37"/>
      <c r="BT359" s="45"/>
      <c r="BU359" s="47"/>
      <c r="BV359" s="51"/>
      <c r="BW359" s="520"/>
      <c r="BX359" s="529" t="str">
        <f t="shared" si="21"/>
        <v/>
      </c>
      <c r="BY359" s="510" t="str">
        <f>IF(F359="","",IF(OR(分岐管理シート!AF359&lt;13,分岐管理シート!AF359&gt;26),"error",""))</f>
        <v/>
      </c>
      <c r="BZ359" s="510" t="str">
        <f>IF(F359="","",IF(VLOOKUP(AE359,―!$AD$1:$AE$26,2,FALSE)&lt;=VLOOKUP(AF359,―!$AD$15:$AE$27,2,FALSE),"","error"))</f>
        <v/>
      </c>
      <c r="CA359" s="510"/>
      <c r="CB359" s="510"/>
      <c r="CC359" s="510"/>
      <c r="CD359" s="510"/>
      <c r="CE359" s="510"/>
      <c r="CF359" s="510"/>
      <c r="CG359" s="510" t="str">
        <f t="shared" si="22"/>
        <v/>
      </c>
      <c r="CH359" s="510" t="str">
        <f>分岐管理シート!AW359</f>
        <v/>
      </c>
      <c r="CI359" s="510" t="str">
        <f t="shared" si="23"/>
        <v/>
      </c>
      <c r="CJ359" s="52" t="str">
        <f t="shared" si="24"/>
        <v/>
      </c>
      <c r="CK359" s="11">
        <f t="shared" si="25"/>
        <v>0</v>
      </c>
    </row>
    <row r="360" spans="1:89" ht="23.4" x14ac:dyDescent="0.2">
      <c r="A360" s="16"/>
      <c r="B360" s="458"/>
      <c r="C360" s="457">
        <v>288</v>
      </c>
      <c r="D360" s="459"/>
      <c r="E360" s="460"/>
      <c r="F360" s="460"/>
      <c r="G360" s="449"/>
      <c r="H360" s="449"/>
      <c r="I360" s="452"/>
      <c r="J360" s="450"/>
      <c r="K360" s="449"/>
      <c r="L360" s="452"/>
      <c r="M360" s="452"/>
      <c r="N360" s="301">
        <v>0</v>
      </c>
      <c r="O360" s="302">
        <v>0</v>
      </c>
      <c r="P360" s="453"/>
      <c r="Q360" s="307"/>
      <c r="R360" s="307"/>
      <c r="S360" s="307"/>
      <c r="T360" s="307"/>
      <c r="U360" s="307"/>
      <c r="V360" s="454"/>
      <c r="W360" s="308"/>
      <c r="X360" s="308"/>
      <c r="Y360" s="308"/>
      <c r="Z360" s="469"/>
      <c r="AA360" s="452"/>
      <c r="AB360" s="449"/>
      <c r="AC360" s="449"/>
      <c r="AD360" s="449"/>
      <c r="AE360" s="544"/>
      <c r="AF360" s="583"/>
      <c r="AG360" s="554"/>
      <c r="AH360" s="455"/>
      <c r="AI360" s="563"/>
      <c r="AJ360" s="593"/>
      <c r="AK360" s="571"/>
      <c r="AL360" s="456"/>
      <c r="AM360" s="379"/>
      <c r="AN360" s="425"/>
      <c r="AO360" s="498"/>
      <c r="AP360" s="23"/>
      <c r="AQ360" s="27"/>
      <c r="AR360" s="31"/>
      <c r="AS360" s="31"/>
      <c r="AT360" s="35"/>
      <c r="AU360" s="37"/>
      <c r="AV360" s="14"/>
      <c r="AW360" s="14"/>
      <c r="AX360" s="14"/>
      <c r="AY360" s="13"/>
      <c r="AZ360" s="41"/>
      <c r="BA360" s="42"/>
      <c r="BB360" s="37"/>
      <c r="BC360" s="37"/>
      <c r="BD360" s="37"/>
      <c r="BE360" s="42"/>
      <c r="BF360" s="42"/>
      <c r="BG360" s="42"/>
      <c r="BH360" s="42"/>
      <c r="BI360" s="37"/>
      <c r="BJ360" s="37"/>
      <c r="BK360" s="45"/>
      <c r="BL360" s="45"/>
      <c r="BM360" s="45"/>
      <c r="BN360" s="45"/>
      <c r="BO360" s="42"/>
      <c r="BP360" s="42"/>
      <c r="BQ360" s="42"/>
      <c r="BR360" s="45"/>
      <c r="BS360" s="37"/>
      <c r="BT360" s="45"/>
      <c r="BU360" s="47"/>
      <c r="BV360" s="51"/>
      <c r="BW360" s="520"/>
      <c r="BX360" s="529" t="str">
        <f t="shared" si="21"/>
        <v/>
      </c>
      <c r="BY360" s="510" t="str">
        <f>IF(F360="","",IF(OR(分岐管理シート!AF360&lt;13,分岐管理シート!AF360&gt;26),"error",""))</f>
        <v/>
      </c>
      <c r="BZ360" s="510" t="str">
        <f>IF(F360="","",IF(VLOOKUP(AE360,―!$AD$1:$AE$26,2,FALSE)&lt;=VLOOKUP(AF360,―!$AD$15:$AE$27,2,FALSE),"","error"))</f>
        <v/>
      </c>
      <c r="CA360" s="510"/>
      <c r="CB360" s="510"/>
      <c r="CC360" s="510"/>
      <c r="CD360" s="510"/>
      <c r="CE360" s="510"/>
      <c r="CF360" s="510"/>
      <c r="CG360" s="510" t="str">
        <f t="shared" si="22"/>
        <v/>
      </c>
      <c r="CH360" s="510" t="str">
        <f>分岐管理シート!AW360</f>
        <v/>
      </c>
      <c r="CI360" s="510" t="str">
        <f t="shared" si="23"/>
        <v/>
      </c>
      <c r="CJ360" s="52" t="str">
        <f t="shared" si="24"/>
        <v/>
      </c>
      <c r="CK360" s="11">
        <f t="shared" si="25"/>
        <v>0</v>
      </c>
    </row>
    <row r="361" spans="1:89" ht="23.4" x14ac:dyDescent="0.2">
      <c r="A361" s="16"/>
      <c r="B361" s="458"/>
      <c r="C361" s="446">
        <v>289</v>
      </c>
      <c r="D361" s="459"/>
      <c r="E361" s="460"/>
      <c r="F361" s="460"/>
      <c r="G361" s="449"/>
      <c r="H361" s="449"/>
      <c r="I361" s="452"/>
      <c r="J361" s="450"/>
      <c r="K361" s="449"/>
      <c r="L361" s="452"/>
      <c r="M361" s="452"/>
      <c r="N361" s="301">
        <v>0</v>
      </c>
      <c r="O361" s="302">
        <v>0</v>
      </c>
      <c r="P361" s="453"/>
      <c r="Q361" s="307"/>
      <c r="R361" s="307"/>
      <c r="S361" s="307"/>
      <c r="T361" s="307"/>
      <c r="U361" s="307"/>
      <c r="V361" s="454"/>
      <c r="W361" s="308"/>
      <c r="X361" s="308"/>
      <c r="Y361" s="308"/>
      <c r="Z361" s="469"/>
      <c r="AA361" s="452"/>
      <c r="AB361" s="449"/>
      <c r="AC361" s="449"/>
      <c r="AD361" s="449"/>
      <c r="AE361" s="544"/>
      <c r="AF361" s="583"/>
      <c r="AG361" s="554"/>
      <c r="AH361" s="455"/>
      <c r="AI361" s="563"/>
      <c r="AJ361" s="593"/>
      <c r="AK361" s="571"/>
      <c r="AL361" s="456"/>
      <c r="AM361" s="379"/>
      <c r="AN361" s="425"/>
      <c r="AO361" s="498"/>
      <c r="AP361" s="23"/>
      <c r="AQ361" s="27"/>
      <c r="AR361" s="31"/>
      <c r="AS361" s="31"/>
      <c r="AT361" s="35"/>
      <c r="AU361" s="37"/>
      <c r="AV361" s="14"/>
      <c r="AW361" s="14"/>
      <c r="AX361" s="14"/>
      <c r="AY361" s="13"/>
      <c r="AZ361" s="41"/>
      <c r="BA361" s="42"/>
      <c r="BB361" s="37"/>
      <c r="BC361" s="37"/>
      <c r="BD361" s="37"/>
      <c r="BE361" s="42"/>
      <c r="BF361" s="42"/>
      <c r="BG361" s="42"/>
      <c r="BH361" s="42"/>
      <c r="BI361" s="37"/>
      <c r="BJ361" s="37"/>
      <c r="BK361" s="45"/>
      <c r="BL361" s="45"/>
      <c r="BM361" s="45"/>
      <c r="BN361" s="45"/>
      <c r="BO361" s="42"/>
      <c r="BP361" s="42"/>
      <c r="BQ361" s="42"/>
      <c r="BR361" s="45"/>
      <c r="BS361" s="37"/>
      <c r="BT361" s="45"/>
      <c r="BU361" s="47"/>
      <c r="BV361" s="51"/>
      <c r="BW361" s="520"/>
      <c r="BX361" s="529" t="str">
        <f t="shared" si="21"/>
        <v/>
      </c>
      <c r="BY361" s="510" t="str">
        <f>IF(F361="","",IF(OR(分岐管理シート!AF361&lt;13,分岐管理シート!AF361&gt;26),"error",""))</f>
        <v/>
      </c>
      <c r="BZ361" s="510" t="str">
        <f>IF(F361="","",IF(VLOOKUP(AE361,―!$AD$1:$AE$26,2,FALSE)&lt;=VLOOKUP(AF361,―!$AD$15:$AE$27,2,FALSE),"","error"))</f>
        <v/>
      </c>
      <c r="CA361" s="510"/>
      <c r="CB361" s="510"/>
      <c r="CC361" s="510"/>
      <c r="CD361" s="510"/>
      <c r="CE361" s="510"/>
      <c r="CF361" s="510"/>
      <c r="CG361" s="510" t="str">
        <f t="shared" si="22"/>
        <v/>
      </c>
      <c r="CH361" s="510" t="str">
        <f>分岐管理シート!AW361</f>
        <v/>
      </c>
      <c r="CI361" s="510" t="str">
        <f t="shared" si="23"/>
        <v/>
      </c>
      <c r="CJ361" s="52" t="str">
        <f t="shared" si="24"/>
        <v/>
      </c>
      <c r="CK361" s="11">
        <f t="shared" si="25"/>
        <v>0</v>
      </c>
    </row>
    <row r="362" spans="1:89" ht="23.4" x14ac:dyDescent="0.2">
      <c r="A362" s="16"/>
      <c r="B362" s="458"/>
      <c r="C362" s="457">
        <v>290</v>
      </c>
      <c r="D362" s="459"/>
      <c r="E362" s="460"/>
      <c r="F362" s="460"/>
      <c r="G362" s="449"/>
      <c r="H362" s="449"/>
      <c r="I362" s="452"/>
      <c r="J362" s="450"/>
      <c r="K362" s="449"/>
      <c r="L362" s="452"/>
      <c r="M362" s="452"/>
      <c r="N362" s="301">
        <v>0</v>
      </c>
      <c r="O362" s="302">
        <v>0</v>
      </c>
      <c r="P362" s="453"/>
      <c r="Q362" s="307"/>
      <c r="R362" s="307"/>
      <c r="S362" s="307"/>
      <c r="T362" s="307"/>
      <c r="U362" s="307"/>
      <c r="V362" s="454"/>
      <c r="W362" s="308"/>
      <c r="X362" s="308"/>
      <c r="Y362" s="308"/>
      <c r="Z362" s="469"/>
      <c r="AA362" s="452"/>
      <c r="AB362" s="449"/>
      <c r="AC362" s="449"/>
      <c r="AD362" s="449"/>
      <c r="AE362" s="544"/>
      <c r="AF362" s="583"/>
      <c r="AG362" s="554"/>
      <c r="AH362" s="455"/>
      <c r="AI362" s="563"/>
      <c r="AJ362" s="593"/>
      <c r="AK362" s="571"/>
      <c r="AL362" s="456"/>
      <c r="AM362" s="379"/>
      <c r="AN362" s="425"/>
      <c r="AO362" s="498"/>
      <c r="AP362" s="23"/>
      <c r="AQ362" s="27"/>
      <c r="AR362" s="31"/>
      <c r="AS362" s="31"/>
      <c r="AT362" s="35"/>
      <c r="AU362" s="37"/>
      <c r="AV362" s="14"/>
      <c r="AW362" s="14"/>
      <c r="AX362" s="14"/>
      <c r="AY362" s="13"/>
      <c r="AZ362" s="41"/>
      <c r="BA362" s="42"/>
      <c r="BB362" s="37"/>
      <c r="BC362" s="37"/>
      <c r="BD362" s="37"/>
      <c r="BE362" s="42"/>
      <c r="BF362" s="42"/>
      <c r="BG362" s="42"/>
      <c r="BH362" s="42"/>
      <c r="BI362" s="37"/>
      <c r="BJ362" s="37"/>
      <c r="BK362" s="45"/>
      <c r="BL362" s="45"/>
      <c r="BM362" s="45"/>
      <c r="BN362" s="45"/>
      <c r="BO362" s="42"/>
      <c r="BP362" s="42"/>
      <c r="BQ362" s="42"/>
      <c r="BR362" s="45"/>
      <c r="BS362" s="37"/>
      <c r="BT362" s="45"/>
      <c r="BU362" s="47"/>
      <c r="BV362" s="51"/>
      <c r="BW362" s="520"/>
      <c r="BX362" s="529" t="str">
        <f t="shared" si="21"/>
        <v/>
      </c>
      <c r="BY362" s="510" t="str">
        <f>IF(F362="","",IF(OR(分岐管理シート!AF362&lt;13,分岐管理シート!AF362&gt;26),"error",""))</f>
        <v/>
      </c>
      <c r="BZ362" s="510" t="str">
        <f>IF(F362="","",IF(VLOOKUP(AE362,―!$AD$1:$AE$26,2,FALSE)&lt;=VLOOKUP(AF362,―!$AD$15:$AE$27,2,FALSE),"","error"))</f>
        <v/>
      </c>
      <c r="CA362" s="510"/>
      <c r="CB362" s="510"/>
      <c r="CC362" s="510"/>
      <c r="CD362" s="510"/>
      <c r="CE362" s="510"/>
      <c r="CF362" s="510"/>
      <c r="CG362" s="510" t="str">
        <f t="shared" si="22"/>
        <v/>
      </c>
      <c r="CH362" s="510" t="str">
        <f>分岐管理シート!AW362</f>
        <v/>
      </c>
      <c r="CI362" s="510" t="str">
        <f t="shared" si="23"/>
        <v/>
      </c>
      <c r="CJ362" s="52" t="str">
        <f t="shared" si="24"/>
        <v/>
      </c>
      <c r="CK362" s="11">
        <f t="shared" si="25"/>
        <v>0</v>
      </c>
    </row>
    <row r="363" spans="1:89" ht="23.4" x14ac:dyDescent="0.2">
      <c r="A363" s="16"/>
      <c r="B363" s="458"/>
      <c r="C363" s="457">
        <v>291</v>
      </c>
      <c r="D363" s="459"/>
      <c r="E363" s="460"/>
      <c r="F363" s="460"/>
      <c r="G363" s="449"/>
      <c r="H363" s="449"/>
      <c r="I363" s="452"/>
      <c r="J363" s="450"/>
      <c r="K363" s="449"/>
      <c r="L363" s="452"/>
      <c r="M363" s="452"/>
      <c r="N363" s="301">
        <v>0</v>
      </c>
      <c r="O363" s="302">
        <v>0</v>
      </c>
      <c r="P363" s="453"/>
      <c r="Q363" s="307"/>
      <c r="R363" s="307"/>
      <c r="S363" s="307"/>
      <c r="T363" s="307"/>
      <c r="U363" s="307"/>
      <c r="V363" s="454"/>
      <c r="W363" s="308"/>
      <c r="X363" s="308"/>
      <c r="Y363" s="308"/>
      <c r="Z363" s="469"/>
      <c r="AA363" s="452"/>
      <c r="AB363" s="449"/>
      <c r="AC363" s="449"/>
      <c r="AD363" s="449"/>
      <c r="AE363" s="544"/>
      <c r="AF363" s="583"/>
      <c r="AG363" s="554"/>
      <c r="AH363" s="455"/>
      <c r="AI363" s="563"/>
      <c r="AJ363" s="593"/>
      <c r="AK363" s="571"/>
      <c r="AL363" s="456"/>
      <c r="AM363" s="379"/>
      <c r="AN363" s="425"/>
      <c r="AO363" s="498"/>
      <c r="AP363" s="23"/>
      <c r="AQ363" s="27"/>
      <c r="AR363" s="31"/>
      <c r="AS363" s="31"/>
      <c r="AT363" s="35"/>
      <c r="AU363" s="37"/>
      <c r="AV363" s="14"/>
      <c r="AW363" s="14"/>
      <c r="AX363" s="14"/>
      <c r="AY363" s="13"/>
      <c r="AZ363" s="41"/>
      <c r="BA363" s="42"/>
      <c r="BB363" s="37"/>
      <c r="BC363" s="37"/>
      <c r="BD363" s="37"/>
      <c r="BE363" s="42"/>
      <c r="BF363" s="42"/>
      <c r="BG363" s="42"/>
      <c r="BH363" s="42"/>
      <c r="BI363" s="37"/>
      <c r="BJ363" s="37"/>
      <c r="BK363" s="45"/>
      <c r="BL363" s="45"/>
      <c r="BM363" s="45"/>
      <c r="BN363" s="45"/>
      <c r="BO363" s="42"/>
      <c r="BP363" s="42"/>
      <c r="BQ363" s="42"/>
      <c r="BR363" s="45"/>
      <c r="BS363" s="37"/>
      <c r="BT363" s="45"/>
      <c r="BU363" s="47"/>
      <c r="BV363" s="51"/>
      <c r="BW363" s="520"/>
      <c r="BX363" s="529" t="str">
        <f t="shared" si="21"/>
        <v/>
      </c>
      <c r="BY363" s="510" t="str">
        <f>IF(F363="","",IF(OR(分岐管理シート!AF363&lt;13,分岐管理シート!AF363&gt;26),"error",""))</f>
        <v/>
      </c>
      <c r="BZ363" s="510" t="str">
        <f>IF(F363="","",IF(VLOOKUP(AE363,―!$AD$1:$AE$26,2,FALSE)&lt;=VLOOKUP(AF363,―!$AD$15:$AE$27,2,FALSE),"","error"))</f>
        <v/>
      </c>
      <c r="CA363" s="510"/>
      <c r="CB363" s="510"/>
      <c r="CC363" s="510"/>
      <c r="CD363" s="510"/>
      <c r="CE363" s="510"/>
      <c r="CF363" s="510"/>
      <c r="CG363" s="510" t="str">
        <f t="shared" si="22"/>
        <v/>
      </c>
      <c r="CH363" s="510" t="str">
        <f>分岐管理シート!AW363</f>
        <v/>
      </c>
      <c r="CI363" s="510" t="str">
        <f t="shared" si="23"/>
        <v/>
      </c>
      <c r="CJ363" s="52" t="str">
        <f t="shared" si="24"/>
        <v/>
      </c>
      <c r="CK363" s="11">
        <f t="shared" si="25"/>
        <v>0</v>
      </c>
    </row>
    <row r="364" spans="1:89" ht="23.4" x14ac:dyDescent="0.2">
      <c r="A364" s="16"/>
      <c r="B364" s="458"/>
      <c r="C364" s="446">
        <v>292</v>
      </c>
      <c r="D364" s="459"/>
      <c r="E364" s="460"/>
      <c r="F364" s="460"/>
      <c r="G364" s="449"/>
      <c r="H364" s="449"/>
      <c r="I364" s="452"/>
      <c r="J364" s="450"/>
      <c r="K364" s="449"/>
      <c r="L364" s="452"/>
      <c r="M364" s="452"/>
      <c r="N364" s="301">
        <v>0</v>
      </c>
      <c r="O364" s="302">
        <v>0</v>
      </c>
      <c r="P364" s="453"/>
      <c r="Q364" s="307"/>
      <c r="R364" s="307"/>
      <c r="S364" s="307"/>
      <c r="T364" s="307"/>
      <c r="U364" s="307"/>
      <c r="V364" s="454"/>
      <c r="W364" s="308"/>
      <c r="X364" s="308"/>
      <c r="Y364" s="308"/>
      <c r="Z364" s="469"/>
      <c r="AA364" s="452"/>
      <c r="AB364" s="449"/>
      <c r="AC364" s="449"/>
      <c r="AD364" s="449"/>
      <c r="AE364" s="544"/>
      <c r="AF364" s="583"/>
      <c r="AG364" s="554"/>
      <c r="AH364" s="455"/>
      <c r="AI364" s="563"/>
      <c r="AJ364" s="593"/>
      <c r="AK364" s="571"/>
      <c r="AL364" s="456"/>
      <c r="AM364" s="379"/>
      <c r="AN364" s="425"/>
      <c r="AO364" s="498"/>
      <c r="AP364" s="23"/>
      <c r="AQ364" s="27"/>
      <c r="AR364" s="31"/>
      <c r="AS364" s="31"/>
      <c r="AT364" s="35"/>
      <c r="AU364" s="37"/>
      <c r="AV364" s="14"/>
      <c r="AW364" s="14"/>
      <c r="AX364" s="14"/>
      <c r="AY364" s="13"/>
      <c r="AZ364" s="41"/>
      <c r="BA364" s="42"/>
      <c r="BB364" s="37"/>
      <c r="BC364" s="37"/>
      <c r="BD364" s="37"/>
      <c r="BE364" s="42"/>
      <c r="BF364" s="42"/>
      <c r="BG364" s="42"/>
      <c r="BH364" s="42"/>
      <c r="BI364" s="37"/>
      <c r="BJ364" s="37"/>
      <c r="BK364" s="45"/>
      <c r="BL364" s="45"/>
      <c r="BM364" s="45"/>
      <c r="BN364" s="45"/>
      <c r="BO364" s="42"/>
      <c r="BP364" s="42"/>
      <c r="BQ364" s="42"/>
      <c r="BR364" s="45"/>
      <c r="BS364" s="37"/>
      <c r="BT364" s="45"/>
      <c r="BU364" s="47"/>
      <c r="BV364" s="51"/>
      <c r="BW364" s="520"/>
      <c r="BX364" s="529" t="str">
        <f t="shared" si="21"/>
        <v/>
      </c>
      <c r="BY364" s="510" t="str">
        <f>IF(F364="","",IF(OR(分岐管理シート!AF364&lt;13,分岐管理シート!AF364&gt;26),"error",""))</f>
        <v/>
      </c>
      <c r="BZ364" s="510" t="str">
        <f>IF(F364="","",IF(VLOOKUP(AE364,―!$AD$1:$AE$26,2,FALSE)&lt;=VLOOKUP(AF364,―!$AD$15:$AE$27,2,FALSE),"","error"))</f>
        <v/>
      </c>
      <c r="CA364" s="510"/>
      <c r="CB364" s="510"/>
      <c r="CC364" s="510"/>
      <c r="CD364" s="510"/>
      <c r="CE364" s="510"/>
      <c r="CF364" s="510"/>
      <c r="CG364" s="510" t="str">
        <f t="shared" si="22"/>
        <v/>
      </c>
      <c r="CH364" s="510" t="str">
        <f>分岐管理シート!AW364</f>
        <v/>
      </c>
      <c r="CI364" s="510" t="str">
        <f t="shared" si="23"/>
        <v/>
      </c>
      <c r="CJ364" s="52" t="str">
        <f t="shared" si="24"/>
        <v/>
      </c>
      <c r="CK364" s="11">
        <f t="shared" si="25"/>
        <v>0</v>
      </c>
    </row>
    <row r="365" spans="1:89" ht="23.4" x14ac:dyDescent="0.2">
      <c r="A365" s="16"/>
      <c r="B365" s="458"/>
      <c r="C365" s="457">
        <v>293</v>
      </c>
      <c r="D365" s="459"/>
      <c r="E365" s="460"/>
      <c r="F365" s="460"/>
      <c r="G365" s="449"/>
      <c r="H365" s="449"/>
      <c r="I365" s="452"/>
      <c r="J365" s="450"/>
      <c r="K365" s="449"/>
      <c r="L365" s="452"/>
      <c r="M365" s="452"/>
      <c r="N365" s="301">
        <v>0</v>
      </c>
      <c r="O365" s="302">
        <v>0</v>
      </c>
      <c r="P365" s="453"/>
      <c r="Q365" s="307"/>
      <c r="R365" s="307"/>
      <c r="S365" s="307"/>
      <c r="T365" s="307"/>
      <c r="U365" s="307"/>
      <c r="V365" s="454"/>
      <c r="W365" s="308"/>
      <c r="X365" s="308"/>
      <c r="Y365" s="308"/>
      <c r="Z365" s="469"/>
      <c r="AA365" s="452"/>
      <c r="AB365" s="449"/>
      <c r="AC365" s="449"/>
      <c r="AD365" s="449"/>
      <c r="AE365" s="544"/>
      <c r="AF365" s="583"/>
      <c r="AG365" s="554"/>
      <c r="AH365" s="455"/>
      <c r="AI365" s="563"/>
      <c r="AJ365" s="593"/>
      <c r="AK365" s="571"/>
      <c r="AL365" s="456"/>
      <c r="AM365" s="379"/>
      <c r="AN365" s="425"/>
      <c r="AO365" s="498"/>
      <c r="AP365" s="23"/>
      <c r="AQ365" s="27"/>
      <c r="AR365" s="31"/>
      <c r="AS365" s="31"/>
      <c r="AT365" s="35"/>
      <c r="AU365" s="37"/>
      <c r="AV365" s="14"/>
      <c r="AW365" s="14"/>
      <c r="AX365" s="14"/>
      <c r="AY365" s="13"/>
      <c r="AZ365" s="41"/>
      <c r="BA365" s="42"/>
      <c r="BB365" s="37"/>
      <c r="BC365" s="37"/>
      <c r="BD365" s="37"/>
      <c r="BE365" s="42"/>
      <c r="BF365" s="42"/>
      <c r="BG365" s="42"/>
      <c r="BH365" s="42"/>
      <c r="BI365" s="37"/>
      <c r="BJ365" s="37"/>
      <c r="BK365" s="45"/>
      <c r="BL365" s="45"/>
      <c r="BM365" s="45"/>
      <c r="BN365" s="45"/>
      <c r="BO365" s="42"/>
      <c r="BP365" s="42"/>
      <c r="BQ365" s="42"/>
      <c r="BR365" s="45"/>
      <c r="BS365" s="37"/>
      <c r="BT365" s="45"/>
      <c r="BU365" s="47"/>
      <c r="BV365" s="51"/>
      <c r="BW365" s="520"/>
      <c r="BX365" s="529" t="str">
        <f t="shared" si="21"/>
        <v/>
      </c>
      <c r="BY365" s="510" t="str">
        <f>IF(F365="","",IF(OR(分岐管理シート!AF365&lt;13,分岐管理シート!AF365&gt;26),"error",""))</f>
        <v/>
      </c>
      <c r="BZ365" s="510" t="str">
        <f>IF(F365="","",IF(VLOOKUP(AE365,―!$AD$1:$AE$26,2,FALSE)&lt;=VLOOKUP(AF365,―!$AD$15:$AE$27,2,FALSE),"","error"))</f>
        <v/>
      </c>
      <c r="CA365" s="510"/>
      <c r="CB365" s="510"/>
      <c r="CC365" s="510"/>
      <c r="CD365" s="510"/>
      <c r="CE365" s="510"/>
      <c r="CF365" s="510"/>
      <c r="CG365" s="510" t="str">
        <f t="shared" si="22"/>
        <v/>
      </c>
      <c r="CH365" s="510" t="str">
        <f>分岐管理シート!AW365</f>
        <v/>
      </c>
      <c r="CI365" s="510" t="str">
        <f t="shared" si="23"/>
        <v/>
      </c>
      <c r="CJ365" s="52" t="str">
        <f t="shared" si="24"/>
        <v/>
      </c>
      <c r="CK365" s="11">
        <f t="shared" si="25"/>
        <v>0</v>
      </c>
    </row>
    <row r="366" spans="1:89" ht="23.4" x14ac:dyDescent="0.2">
      <c r="A366" s="16"/>
      <c r="B366" s="458"/>
      <c r="C366" s="457">
        <v>294</v>
      </c>
      <c r="D366" s="459"/>
      <c r="E366" s="460"/>
      <c r="F366" s="460"/>
      <c r="G366" s="449"/>
      <c r="H366" s="449"/>
      <c r="I366" s="452"/>
      <c r="J366" s="450"/>
      <c r="K366" s="449"/>
      <c r="L366" s="452"/>
      <c r="M366" s="452"/>
      <c r="N366" s="301">
        <v>0</v>
      </c>
      <c r="O366" s="302">
        <v>0</v>
      </c>
      <c r="P366" s="453"/>
      <c r="Q366" s="307"/>
      <c r="R366" s="307"/>
      <c r="S366" s="307"/>
      <c r="T366" s="307"/>
      <c r="U366" s="307"/>
      <c r="V366" s="454"/>
      <c r="W366" s="308"/>
      <c r="X366" s="308"/>
      <c r="Y366" s="308"/>
      <c r="Z366" s="469"/>
      <c r="AA366" s="452"/>
      <c r="AB366" s="449"/>
      <c r="AC366" s="449"/>
      <c r="AD366" s="449"/>
      <c r="AE366" s="544"/>
      <c r="AF366" s="583"/>
      <c r="AG366" s="554"/>
      <c r="AH366" s="455"/>
      <c r="AI366" s="563"/>
      <c r="AJ366" s="593"/>
      <c r="AK366" s="571"/>
      <c r="AL366" s="456"/>
      <c r="AM366" s="379"/>
      <c r="AN366" s="425"/>
      <c r="AO366" s="498"/>
      <c r="AP366" s="23"/>
      <c r="AQ366" s="27"/>
      <c r="AR366" s="31"/>
      <c r="AS366" s="31"/>
      <c r="AT366" s="35"/>
      <c r="AU366" s="37"/>
      <c r="AV366" s="14"/>
      <c r="AW366" s="14"/>
      <c r="AX366" s="14"/>
      <c r="AY366" s="13"/>
      <c r="AZ366" s="41"/>
      <c r="BA366" s="42"/>
      <c r="BB366" s="37"/>
      <c r="BC366" s="37"/>
      <c r="BD366" s="37"/>
      <c r="BE366" s="42"/>
      <c r="BF366" s="42"/>
      <c r="BG366" s="42"/>
      <c r="BH366" s="42"/>
      <c r="BI366" s="37"/>
      <c r="BJ366" s="37"/>
      <c r="BK366" s="45"/>
      <c r="BL366" s="45"/>
      <c r="BM366" s="45"/>
      <c r="BN366" s="45"/>
      <c r="BO366" s="42"/>
      <c r="BP366" s="42"/>
      <c r="BQ366" s="42"/>
      <c r="BR366" s="45"/>
      <c r="BS366" s="37"/>
      <c r="BT366" s="45"/>
      <c r="BU366" s="47"/>
      <c r="BV366" s="51"/>
      <c r="BW366" s="520"/>
      <c r="BX366" s="529" t="str">
        <f t="shared" si="21"/>
        <v/>
      </c>
      <c r="BY366" s="510" t="str">
        <f>IF(F366="","",IF(OR(分岐管理シート!AF366&lt;13,分岐管理シート!AF366&gt;26),"error",""))</f>
        <v/>
      </c>
      <c r="BZ366" s="510" t="str">
        <f>IF(F366="","",IF(VLOOKUP(AE366,―!$AD$1:$AE$26,2,FALSE)&lt;=VLOOKUP(AF366,―!$AD$15:$AE$27,2,FALSE),"","error"))</f>
        <v/>
      </c>
      <c r="CA366" s="510"/>
      <c r="CB366" s="510"/>
      <c r="CC366" s="510"/>
      <c r="CD366" s="510"/>
      <c r="CE366" s="510"/>
      <c r="CF366" s="510"/>
      <c r="CG366" s="510" t="str">
        <f t="shared" si="22"/>
        <v/>
      </c>
      <c r="CH366" s="510" t="str">
        <f>分岐管理シート!AW366</f>
        <v/>
      </c>
      <c r="CI366" s="510" t="str">
        <f t="shared" si="23"/>
        <v/>
      </c>
      <c r="CJ366" s="52" t="str">
        <f t="shared" si="24"/>
        <v/>
      </c>
      <c r="CK366" s="11">
        <f t="shared" si="25"/>
        <v>0</v>
      </c>
    </row>
    <row r="367" spans="1:89" ht="23.4" x14ac:dyDescent="0.2">
      <c r="A367" s="16"/>
      <c r="B367" s="458"/>
      <c r="C367" s="446">
        <v>295</v>
      </c>
      <c r="D367" s="459"/>
      <c r="E367" s="460"/>
      <c r="F367" s="460"/>
      <c r="G367" s="449"/>
      <c r="H367" s="449"/>
      <c r="I367" s="452"/>
      <c r="J367" s="450"/>
      <c r="K367" s="449"/>
      <c r="L367" s="452"/>
      <c r="M367" s="452"/>
      <c r="N367" s="301">
        <v>0</v>
      </c>
      <c r="O367" s="302">
        <v>0</v>
      </c>
      <c r="P367" s="453"/>
      <c r="Q367" s="307"/>
      <c r="R367" s="307"/>
      <c r="S367" s="307"/>
      <c r="T367" s="307"/>
      <c r="U367" s="307"/>
      <c r="V367" s="454"/>
      <c r="W367" s="308"/>
      <c r="X367" s="308"/>
      <c r="Y367" s="308"/>
      <c r="Z367" s="469"/>
      <c r="AA367" s="452"/>
      <c r="AB367" s="449"/>
      <c r="AC367" s="449"/>
      <c r="AD367" s="449"/>
      <c r="AE367" s="544"/>
      <c r="AF367" s="583"/>
      <c r="AG367" s="554"/>
      <c r="AH367" s="455"/>
      <c r="AI367" s="563"/>
      <c r="AJ367" s="593"/>
      <c r="AK367" s="571"/>
      <c r="AL367" s="456"/>
      <c r="AM367" s="379"/>
      <c r="AN367" s="425"/>
      <c r="AO367" s="498"/>
      <c r="AP367" s="23"/>
      <c r="AQ367" s="27"/>
      <c r="AR367" s="31"/>
      <c r="AS367" s="31"/>
      <c r="AT367" s="35"/>
      <c r="AU367" s="37"/>
      <c r="AV367" s="14"/>
      <c r="AW367" s="14"/>
      <c r="AX367" s="14"/>
      <c r="AY367" s="13"/>
      <c r="AZ367" s="41"/>
      <c r="BA367" s="42"/>
      <c r="BB367" s="37"/>
      <c r="BC367" s="37"/>
      <c r="BD367" s="37"/>
      <c r="BE367" s="42"/>
      <c r="BF367" s="42"/>
      <c r="BG367" s="42"/>
      <c r="BH367" s="42"/>
      <c r="BI367" s="37"/>
      <c r="BJ367" s="37"/>
      <c r="BK367" s="45"/>
      <c r="BL367" s="45"/>
      <c r="BM367" s="45"/>
      <c r="BN367" s="45"/>
      <c r="BO367" s="42"/>
      <c r="BP367" s="42"/>
      <c r="BQ367" s="42"/>
      <c r="BR367" s="45"/>
      <c r="BS367" s="37"/>
      <c r="BT367" s="45"/>
      <c r="BU367" s="47"/>
      <c r="BV367" s="51"/>
      <c r="BW367" s="520"/>
      <c r="BX367" s="529" t="str">
        <f t="shared" si="21"/>
        <v/>
      </c>
      <c r="BY367" s="510" t="str">
        <f>IF(F367="","",IF(OR(分岐管理シート!AF367&lt;13,分岐管理シート!AF367&gt;26),"error",""))</f>
        <v/>
      </c>
      <c r="BZ367" s="510" t="str">
        <f>IF(F367="","",IF(VLOOKUP(AE367,―!$AD$1:$AE$26,2,FALSE)&lt;=VLOOKUP(AF367,―!$AD$15:$AE$27,2,FALSE),"","error"))</f>
        <v/>
      </c>
      <c r="CA367" s="510"/>
      <c r="CB367" s="510"/>
      <c r="CC367" s="510"/>
      <c r="CD367" s="510"/>
      <c r="CE367" s="510"/>
      <c r="CF367" s="510"/>
      <c r="CG367" s="510" t="str">
        <f t="shared" si="22"/>
        <v/>
      </c>
      <c r="CH367" s="510" t="str">
        <f>分岐管理シート!AW367</f>
        <v/>
      </c>
      <c r="CI367" s="510" t="str">
        <f t="shared" si="23"/>
        <v/>
      </c>
      <c r="CJ367" s="52" t="str">
        <f t="shared" si="24"/>
        <v/>
      </c>
      <c r="CK367" s="11">
        <f t="shared" si="25"/>
        <v>0</v>
      </c>
    </row>
    <row r="368" spans="1:89" ht="23.4" x14ac:dyDescent="0.2">
      <c r="A368" s="16"/>
      <c r="B368" s="458"/>
      <c r="C368" s="457">
        <v>296</v>
      </c>
      <c r="D368" s="459"/>
      <c r="E368" s="460"/>
      <c r="F368" s="460"/>
      <c r="G368" s="449"/>
      <c r="H368" s="449"/>
      <c r="I368" s="452"/>
      <c r="J368" s="450"/>
      <c r="K368" s="449"/>
      <c r="L368" s="452"/>
      <c r="M368" s="452"/>
      <c r="N368" s="301">
        <v>0</v>
      </c>
      <c r="O368" s="302">
        <v>0</v>
      </c>
      <c r="P368" s="453"/>
      <c r="Q368" s="307"/>
      <c r="R368" s="307"/>
      <c r="S368" s="307"/>
      <c r="T368" s="307"/>
      <c r="U368" s="307"/>
      <c r="V368" s="454"/>
      <c r="W368" s="308"/>
      <c r="X368" s="308"/>
      <c r="Y368" s="308"/>
      <c r="Z368" s="469"/>
      <c r="AA368" s="452"/>
      <c r="AB368" s="449"/>
      <c r="AC368" s="449"/>
      <c r="AD368" s="449"/>
      <c r="AE368" s="544"/>
      <c r="AF368" s="583"/>
      <c r="AG368" s="554"/>
      <c r="AH368" s="455"/>
      <c r="AI368" s="563"/>
      <c r="AJ368" s="593"/>
      <c r="AK368" s="571"/>
      <c r="AL368" s="456"/>
      <c r="AM368" s="379"/>
      <c r="AN368" s="425"/>
      <c r="AO368" s="498"/>
      <c r="AP368" s="23"/>
      <c r="AQ368" s="27"/>
      <c r="AR368" s="31"/>
      <c r="AS368" s="31"/>
      <c r="AT368" s="35"/>
      <c r="AU368" s="37"/>
      <c r="AV368" s="14"/>
      <c r="AW368" s="14"/>
      <c r="AX368" s="14"/>
      <c r="AY368" s="13"/>
      <c r="AZ368" s="41"/>
      <c r="BA368" s="42"/>
      <c r="BB368" s="37"/>
      <c r="BC368" s="37"/>
      <c r="BD368" s="37"/>
      <c r="BE368" s="42"/>
      <c r="BF368" s="42"/>
      <c r="BG368" s="42"/>
      <c r="BH368" s="42"/>
      <c r="BI368" s="37"/>
      <c r="BJ368" s="37"/>
      <c r="BK368" s="45"/>
      <c r="BL368" s="45"/>
      <c r="BM368" s="45"/>
      <c r="BN368" s="45"/>
      <c r="BO368" s="42"/>
      <c r="BP368" s="42"/>
      <c r="BQ368" s="42"/>
      <c r="BR368" s="45"/>
      <c r="BS368" s="37"/>
      <c r="BT368" s="45"/>
      <c r="BU368" s="47"/>
      <c r="BV368" s="51"/>
      <c r="BW368" s="520"/>
      <c r="BX368" s="529" t="str">
        <f t="shared" si="21"/>
        <v/>
      </c>
      <c r="BY368" s="510" t="str">
        <f>IF(F368="","",IF(OR(分岐管理シート!AF368&lt;13,分岐管理シート!AF368&gt;26),"error",""))</f>
        <v/>
      </c>
      <c r="BZ368" s="510" t="str">
        <f>IF(F368="","",IF(VLOOKUP(AE368,―!$AD$1:$AE$26,2,FALSE)&lt;=VLOOKUP(AF368,―!$AD$15:$AE$27,2,FALSE),"","error"))</f>
        <v/>
      </c>
      <c r="CA368" s="510"/>
      <c r="CB368" s="510"/>
      <c r="CC368" s="510"/>
      <c r="CD368" s="510"/>
      <c r="CE368" s="510"/>
      <c r="CF368" s="510"/>
      <c r="CG368" s="510" t="str">
        <f t="shared" si="22"/>
        <v/>
      </c>
      <c r="CH368" s="510" t="str">
        <f>分岐管理シート!AW368</f>
        <v/>
      </c>
      <c r="CI368" s="510" t="str">
        <f t="shared" si="23"/>
        <v/>
      </c>
      <c r="CJ368" s="52" t="str">
        <f t="shared" si="24"/>
        <v/>
      </c>
      <c r="CK368" s="11">
        <f t="shared" si="25"/>
        <v>0</v>
      </c>
    </row>
    <row r="369" spans="1:89" ht="23.4" x14ac:dyDescent="0.2">
      <c r="A369" s="16"/>
      <c r="B369" s="458"/>
      <c r="C369" s="457">
        <v>297</v>
      </c>
      <c r="D369" s="459"/>
      <c r="E369" s="460"/>
      <c r="F369" s="460"/>
      <c r="G369" s="449"/>
      <c r="H369" s="449"/>
      <c r="I369" s="452"/>
      <c r="J369" s="450"/>
      <c r="K369" s="449"/>
      <c r="L369" s="452"/>
      <c r="M369" s="452"/>
      <c r="N369" s="301">
        <v>0</v>
      </c>
      <c r="O369" s="302">
        <v>0</v>
      </c>
      <c r="P369" s="453"/>
      <c r="Q369" s="307"/>
      <c r="R369" s="307"/>
      <c r="S369" s="307"/>
      <c r="T369" s="307"/>
      <c r="U369" s="307"/>
      <c r="V369" s="454"/>
      <c r="W369" s="308"/>
      <c r="X369" s="308"/>
      <c r="Y369" s="308"/>
      <c r="Z369" s="469"/>
      <c r="AA369" s="452"/>
      <c r="AB369" s="449"/>
      <c r="AC369" s="449"/>
      <c r="AD369" s="449"/>
      <c r="AE369" s="544"/>
      <c r="AF369" s="583"/>
      <c r="AG369" s="554"/>
      <c r="AH369" s="455"/>
      <c r="AI369" s="563"/>
      <c r="AJ369" s="593"/>
      <c r="AK369" s="571"/>
      <c r="AL369" s="456"/>
      <c r="AM369" s="379"/>
      <c r="AN369" s="425"/>
      <c r="AO369" s="498"/>
      <c r="AP369" s="23"/>
      <c r="AQ369" s="27"/>
      <c r="AR369" s="31"/>
      <c r="AS369" s="31"/>
      <c r="AT369" s="35"/>
      <c r="AU369" s="37"/>
      <c r="AV369" s="14"/>
      <c r="AW369" s="14"/>
      <c r="AX369" s="14"/>
      <c r="AY369" s="13"/>
      <c r="AZ369" s="41"/>
      <c r="BA369" s="42"/>
      <c r="BB369" s="37"/>
      <c r="BC369" s="37"/>
      <c r="BD369" s="37"/>
      <c r="BE369" s="42"/>
      <c r="BF369" s="42"/>
      <c r="BG369" s="42"/>
      <c r="BH369" s="42"/>
      <c r="BI369" s="37"/>
      <c r="BJ369" s="37"/>
      <c r="BK369" s="45"/>
      <c r="BL369" s="45"/>
      <c r="BM369" s="45"/>
      <c r="BN369" s="45"/>
      <c r="BO369" s="42"/>
      <c r="BP369" s="42"/>
      <c r="BQ369" s="42"/>
      <c r="BR369" s="45"/>
      <c r="BS369" s="37"/>
      <c r="BT369" s="45"/>
      <c r="BU369" s="47"/>
      <c r="BV369" s="51"/>
      <c r="BW369" s="520"/>
      <c r="BX369" s="529" t="str">
        <f t="shared" si="21"/>
        <v/>
      </c>
      <c r="BY369" s="510" t="str">
        <f>IF(F369="","",IF(OR(分岐管理シート!AF369&lt;13,分岐管理シート!AF369&gt;26),"error",""))</f>
        <v/>
      </c>
      <c r="BZ369" s="510" t="str">
        <f>IF(F369="","",IF(VLOOKUP(AE369,―!$AD$1:$AE$26,2,FALSE)&lt;=VLOOKUP(AF369,―!$AD$15:$AE$27,2,FALSE),"","error"))</f>
        <v/>
      </c>
      <c r="CA369" s="510"/>
      <c r="CB369" s="510"/>
      <c r="CC369" s="510"/>
      <c r="CD369" s="510"/>
      <c r="CE369" s="510"/>
      <c r="CF369" s="510"/>
      <c r="CG369" s="510" t="str">
        <f t="shared" si="22"/>
        <v/>
      </c>
      <c r="CH369" s="510" t="str">
        <f>分岐管理シート!AW369</f>
        <v/>
      </c>
      <c r="CI369" s="510" t="str">
        <f t="shared" si="23"/>
        <v/>
      </c>
      <c r="CJ369" s="52" t="str">
        <f t="shared" si="24"/>
        <v/>
      </c>
      <c r="CK369" s="11">
        <f t="shared" si="25"/>
        <v>0</v>
      </c>
    </row>
    <row r="370" spans="1:89" ht="23.4" x14ac:dyDescent="0.2">
      <c r="A370" s="16"/>
      <c r="B370" s="458"/>
      <c r="C370" s="446">
        <v>298</v>
      </c>
      <c r="D370" s="459"/>
      <c r="E370" s="460"/>
      <c r="F370" s="460"/>
      <c r="G370" s="449"/>
      <c r="H370" s="449"/>
      <c r="I370" s="452"/>
      <c r="J370" s="450"/>
      <c r="K370" s="449"/>
      <c r="L370" s="452"/>
      <c r="M370" s="452"/>
      <c r="N370" s="301">
        <v>0</v>
      </c>
      <c r="O370" s="302">
        <v>0</v>
      </c>
      <c r="P370" s="453"/>
      <c r="Q370" s="307"/>
      <c r="R370" s="307"/>
      <c r="S370" s="307"/>
      <c r="T370" s="307"/>
      <c r="U370" s="307"/>
      <c r="V370" s="454"/>
      <c r="W370" s="308"/>
      <c r="X370" s="308"/>
      <c r="Y370" s="308"/>
      <c r="Z370" s="469"/>
      <c r="AA370" s="452"/>
      <c r="AB370" s="449"/>
      <c r="AC370" s="449"/>
      <c r="AD370" s="449"/>
      <c r="AE370" s="544"/>
      <c r="AF370" s="583"/>
      <c r="AG370" s="554"/>
      <c r="AH370" s="455"/>
      <c r="AI370" s="563"/>
      <c r="AJ370" s="593"/>
      <c r="AK370" s="571"/>
      <c r="AL370" s="456"/>
      <c r="AM370" s="379"/>
      <c r="AN370" s="425"/>
      <c r="AO370" s="498"/>
      <c r="AP370" s="23"/>
      <c r="AQ370" s="27"/>
      <c r="AR370" s="31"/>
      <c r="AS370" s="31"/>
      <c r="AT370" s="35"/>
      <c r="AU370" s="37"/>
      <c r="AV370" s="14"/>
      <c r="AW370" s="14"/>
      <c r="AX370" s="14"/>
      <c r="AY370" s="13"/>
      <c r="AZ370" s="41"/>
      <c r="BA370" s="42"/>
      <c r="BB370" s="37"/>
      <c r="BC370" s="37"/>
      <c r="BD370" s="37"/>
      <c r="BE370" s="42"/>
      <c r="BF370" s="42"/>
      <c r="BG370" s="42"/>
      <c r="BH370" s="42"/>
      <c r="BI370" s="37"/>
      <c r="BJ370" s="37"/>
      <c r="BK370" s="45"/>
      <c r="BL370" s="45"/>
      <c r="BM370" s="45"/>
      <c r="BN370" s="45"/>
      <c r="BO370" s="42"/>
      <c r="BP370" s="42"/>
      <c r="BQ370" s="42"/>
      <c r="BR370" s="45"/>
      <c r="BS370" s="37"/>
      <c r="BT370" s="45"/>
      <c r="BU370" s="47"/>
      <c r="BV370" s="51"/>
      <c r="BW370" s="520"/>
      <c r="BX370" s="529" t="str">
        <f t="shared" si="21"/>
        <v/>
      </c>
      <c r="BY370" s="510" t="str">
        <f>IF(F370="","",IF(OR(分岐管理シート!AF370&lt;13,分岐管理シート!AF370&gt;26),"error",""))</f>
        <v/>
      </c>
      <c r="BZ370" s="510" t="str">
        <f>IF(F370="","",IF(VLOOKUP(AE370,―!$AD$1:$AE$26,2,FALSE)&lt;=VLOOKUP(AF370,―!$AD$15:$AE$27,2,FALSE),"","error"))</f>
        <v/>
      </c>
      <c r="CA370" s="510"/>
      <c r="CB370" s="510"/>
      <c r="CC370" s="510"/>
      <c r="CD370" s="510"/>
      <c r="CE370" s="510"/>
      <c r="CF370" s="510"/>
      <c r="CG370" s="510" t="str">
        <f t="shared" si="22"/>
        <v/>
      </c>
      <c r="CH370" s="510" t="str">
        <f>分岐管理シート!AW370</f>
        <v/>
      </c>
      <c r="CI370" s="510" t="str">
        <f t="shared" si="23"/>
        <v/>
      </c>
      <c r="CJ370" s="52" t="str">
        <f t="shared" si="24"/>
        <v/>
      </c>
      <c r="CK370" s="11">
        <f t="shared" si="25"/>
        <v>0</v>
      </c>
    </row>
    <row r="371" spans="1:89" ht="23.4" x14ac:dyDescent="0.2">
      <c r="A371" s="16"/>
      <c r="B371" s="458"/>
      <c r="C371" s="457">
        <v>299</v>
      </c>
      <c r="D371" s="459"/>
      <c r="E371" s="460"/>
      <c r="F371" s="460"/>
      <c r="G371" s="449"/>
      <c r="H371" s="449"/>
      <c r="I371" s="452"/>
      <c r="J371" s="450"/>
      <c r="K371" s="449"/>
      <c r="L371" s="452"/>
      <c r="M371" s="452"/>
      <c r="N371" s="301">
        <v>0</v>
      </c>
      <c r="O371" s="302">
        <v>0</v>
      </c>
      <c r="P371" s="453"/>
      <c r="Q371" s="307"/>
      <c r="R371" s="307"/>
      <c r="S371" s="307"/>
      <c r="T371" s="307"/>
      <c r="U371" s="307"/>
      <c r="V371" s="454"/>
      <c r="W371" s="308"/>
      <c r="X371" s="308"/>
      <c r="Y371" s="308"/>
      <c r="Z371" s="469"/>
      <c r="AA371" s="452"/>
      <c r="AB371" s="449"/>
      <c r="AC371" s="449"/>
      <c r="AD371" s="449"/>
      <c r="AE371" s="544"/>
      <c r="AF371" s="583"/>
      <c r="AG371" s="554"/>
      <c r="AH371" s="455"/>
      <c r="AI371" s="563"/>
      <c r="AJ371" s="593"/>
      <c r="AK371" s="571"/>
      <c r="AL371" s="456"/>
      <c r="AM371" s="379"/>
      <c r="AN371" s="425"/>
      <c r="AO371" s="498"/>
      <c r="AP371" s="23"/>
      <c r="AQ371" s="27"/>
      <c r="AR371" s="31"/>
      <c r="AS371" s="31"/>
      <c r="AT371" s="35"/>
      <c r="AU371" s="37"/>
      <c r="AV371" s="14"/>
      <c r="AW371" s="14"/>
      <c r="AX371" s="14"/>
      <c r="AY371" s="13"/>
      <c r="AZ371" s="41"/>
      <c r="BA371" s="42"/>
      <c r="BB371" s="37"/>
      <c r="BC371" s="37"/>
      <c r="BD371" s="37"/>
      <c r="BE371" s="42"/>
      <c r="BF371" s="42"/>
      <c r="BG371" s="42"/>
      <c r="BH371" s="42"/>
      <c r="BI371" s="37"/>
      <c r="BJ371" s="37"/>
      <c r="BK371" s="45"/>
      <c r="BL371" s="45"/>
      <c r="BM371" s="45"/>
      <c r="BN371" s="45"/>
      <c r="BO371" s="42"/>
      <c r="BP371" s="42"/>
      <c r="BQ371" s="42"/>
      <c r="BR371" s="45"/>
      <c r="BS371" s="37"/>
      <c r="BT371" s="45"/>
      <c r="BU371" s="47"/>
      <c r="BV371" s="51"/>
      <c r="BW371" s="520"/>
      <c r="BX371" s="529" t="str">
        <f t="shared" si="21"/>
        <v/>
      </c>
      <c r="BY371" s="510" t="str">
        <f>IF(F371="","",IF(OR(分岐管理シート!AF371&lt;13,分岐管理シート!AF371&gt;26),"error",""))</f>
        <v/>
      </c>
      <c r="BZ371" s="510" t="str">
        <f>IF(F371="","",IF(VLOOKUP(AE371,―!$AD$1:$AE$26,2,FALSE)&lt;=VLOOKUP(AF371,―!$AD$15:$AE$27,2,FALSE),"","error"))</f>
        <v/>
      </c>
      <c r="CA371" s="510"/>
      <c r="CB371" s="510"/>
      <c r="CC371" s="510"/>
      <c r="CD371" s="510"/>
      <c r="CE371" s="510"/>
      <c r="CF371" s="510"/>
      <c r="CG371" s="510" t="str">
        <f t="shared" si="22"/>
        <v/>
      </c>
      <c r="CH371" s="510" t="str">
        <f>分岐管理シート!AW371</f>
        <v/>
      </c>
      <c r="CI371" s="510" t="str">
        <f t="shared" si="23"/>
        <v/>
      </c>
      <c r="CJ371" s="52" t="str">
        <f t="shared" si="24"/>
        <v/>
      </c>
      <c r="CK371" s="11">
        <f t="shared" si="25"/>
        <v>0</v>
      </c>
    </row>
    <row r="372" spans="1:89" ht="23.4" x14ac:dyDescent="0.2">
      <c r="A372" s="16"/>
      <c r="B372" s="458"/>
      <c r="C372" s="457">
        <v>300</v>
      </c>
      <c r="D372" s="459"/>
      <c r="E372" s="460"/>
      <c r="F372" s="460"/>
      <c r="G372" s="449"/>
      <c r="H372" s="449"/>
      <c r="I372" s="452"/>
      <c r="J372" s="450"/>
      <c r="K372" s="449"/>
      <c r="L372" s="452"/>
      <c r="M372" s="452"/>
      <c r="N372" s="301">
        <v>0</v>
      </c>
      <c r="O372" s="302">
        <v>0</v>
      </c>
      <c r="P372" s="453"/>
      <c r="Q372" s="307"/>
      <c r="R372" s="307"/>
      <c r="S372" s="307"/>
      <c r="T372" s="307"/>
      <c r="U372" s="307"/>
      <c r="V372" s="454"/>
      <c r="W372" s="308"/>
      <c r="X372" s="308"/>
      <c r="Y372" s="308"/>
      <c r="Z372" s="469"/>
      <c r="AA372" s="452"/>
      <c r="AB372" s="449"/>
      <c r="AC372" s="449"/>
      <c r="AD372" s="449"/>
      <c r="AE372" s="544"/>
      <c r="AF372" s="583"/>
      <c r="AG372" s="554"/>
      <c r="AH372" s="455"/>
      <c r="AI372" s="563"/>
      <c r="AJ372" s="593"/>
      <c r="AK372" s="571"/>
      <c r="AL372" s="456"/>
      <c r="AM372" s="379"/>
      <c r="AN372" s="425"/>
      <c r="AO372" s="498"/>
      <c r="AP372" s="23"/>
      <c r="AQ372" s="27"/>
      <c r="AR372" s="31"/>
      <c r="AS372" s="31"/>
      <c r="AT372" s="35"/>
      <c r="AU372" s="37"/>
      <c r="AV372" s="14"/>
      <c r="AW372" s="14"/>
      <c r="AX372" s="14"/>
      <c r="AY372" s="13"/>
      <c r="AZ372" s="41"/>
      <c r="BA372" s="42"/>
      <c r="BB372" s="37"/>
      <c r="BC372" s="37"/>
      <c r="BD372" s="37"/>
      <c r="BE372" s="42"/>
      <c r="BF372" s="42"/>
      <c r="BG372" s="42"/>
      <c r="BH372" s="42"/>
      <c r="BI372" s="37"/>
      <c r="BJ372" s="37"/>
      <c r="BK372" s="45"/>
      <c r="BL372" s="45"/>
      <c r="BM372" s="45"/>
      <c r="BN372" s="45"/>
      <c r="BO372" s="42"/>
      <c r="BP372" s="42"/>
      <c r="BQ372" s="42"/>
      <c r="BR372" s="45"/>
      <c r="BS372" s="37"/>
      <c r="BT372" s="45"/>
      <c r="BU372" s="47"/>
      <c r="BV372" s="51"/>
      <c r="BW372" s="520"/>
      <c r="BX372" s="529" t="str">
        <f t="shared" si="21"/>
        <v/>
      </c>
      <c r="BY372" s="510" t="str">
        <f>IF(F372="","",IF(OR(分岐管理シート!AF372&lt;13,分岐管理シート!AF372&gt;26),"error",""))</f>
        <v/>
      </c>
      <c r="BZ372" s="510" t="str">
        <f>IF(F372="","",IF(VLOOKUP(AE372,―!$AD$1:$AE$26,2,FALSE)&lt;=VLOOKUP(AF372,―!$AD$15:$AE$27,2,FALSE),"","error"))</f>
        <v/>
      </c>
      <c r="CA372" s="510"/>
      <c r="CB372" s="510"/>
      <c r="CC372" s="510"/>
      <c r="CD372" s="510"/>
      <c r="CE372" s="510"/>
      <c r="CF372" s="510"/>
      <c r="CG372" s="510" t="str">
        <f t="shared" si="22"/>
        <v/>
      </c>
      <c r="CH372" s="510" t="str">
        <f>分岐管理シート!AW372</f>
        <v/>
      </c>
      <c r="CI372" s="510" t="str">
        <f t="shared" si="23"/>
        <v/>
      </c>
      <c r="CJ372" s="52" t="str">
        <f t="shared" si="24"/>
        <v/>
      </c>
      <c r="CK372" s="11">
        <f t="shared" si="25"/>
        <v>0</v>
      </c>
    </row>
    <row r="373" spans="1:89" ht="23.4" x14ac:dyDescent="0.2">
      <c r="A373" s="16"/>
      <c r="B373" s="458"/>
      <c r="C373" s="446">
        <v>301</v>
      </c>
      <c r="D373" s="459"/>
      <c r="E373" s="460"/>
      <c r="F373" s="460"/>
      <c r="G373" s="449"/>
      <c r="H373" s="449"/>
      <c r="I373" s="452"/>
      <c r="J373" s="450"/>
      <c r="K373" s="449"/>
      <c r="L373" s="452"/>
      <c r="M373" s="452"/>
      <c r="N373" s="301">
        <v>0</v>
      </c>
      <c r="O373" s="302">
        <v>0</v>
      </c>
      <c r="P373" s="453"/>
      <c r="Q373" s="307"/>
      <c r="R373" s="307"/>
      <c r="S373" s="307"/>
      <c r="T373" s="307"/>
      <c r="U373" s="307"/>
      <c r="V373" s="454"/>
      <c r="W373" s="308"/>
      <c r="X373" s="308"/>
      <c r="Y373" s="308"/>
      <c r="Z373" s="469"/>
      <c r="AA373" s="452"/>
      <c r="AB373" s="449"/>
      <c r="AC373" s="449"/>
      <c r="AD373" s="449"/>
      <c r="AE373" s="544"/>
      <c r="AF373" s="583"/>
      <c r="AG373" s="554"/>
      <c r="AH373" s="455"/>
      <c r="AI373" s="563"/>
      <c r="AJ373" s="593"/>
      <c r="AK373" s="571"/>
      <c r="AL373" s="456"/>
      <c r="AM373" s="379"/>
      <c r="AN373" s="425"/>
      <c r="AO373" s="498"/>
      <c r="AP373" s="23"/>
      <c r="AQ373" s="27"/>
      <c r="AR373" s="31"/>
      <c r="AS373" s="31"/>
      <c r="AT373" s="35"/>
      <c r="AU373" s="37"/>
      <c r="AV373" s="14"/>
      <c r="AW373" s="14"/>
      <c r="AX373" s="14"/>
      <c r="AY373" s="13"/>
      <c r="AZ373" s="41"/>
      <c r="BA373" s="42"/>
      <c r="BB373" s="37"/>
      <c r="BC373" s="37"/>
      <c r="BD373" s="37"/>
      <c r="BE373" s="42"/>
      <c r="BF373" s="42"/>
      <c r="BG373" s="42"/>
      <c r="BH373" s="42"/>
      <c r="BI373" s="37"/>
      <c r="BJ373" s="37"/>
      <c r="BK373" s="45"/>
      <c r="BL373" s="45"/>
      <c r="BM373" s="45"/>
      <c r="BN373" s="45"/>
      <c r="BO373" s="42"/>
      <c r="BP373" s="42"/>
      <c r="BQ373" s="42"/>
      <c r="BR373" s="45"/>
      <c r="BS373" s="37"/>
      <c r="BT373" s="45"/>
      <c r="BU373" s="47"/>
      <c r="BV373" s="51"/>
      <c r="BW373" s="520"/>
      <c r="BX373" s="529" t="str">
        <f t="shared" si="21"/>
        <v/>
      </c>
      <c r="BY373" s="510" t="str">
        <f>IF(F373="","",IF(OR(分岐管理シート!AF373&lt;13,分岐管理シート!AF373&gt;26),"error",""))</f>
        <v/>
      </c>
      <c r="BZ373" s="510" t="str">
        <f>IF(F373="","",IF(VLOOKUP(AE373,―!$AD$1:$AE$26,2,FALSE)&lt;=VLOOKUP(AF373,―!$AD$15:$AE$27,2,FALSE),"","error"))</f>
        <v/>
      </c>
      <c r="CA373" s="510"/>
      <c r="CB373" s="510"/>
      <c r="CC373" s="510"/>
      <c r="CD373" s="510"/>
      <c r="CE373" s="510"/>
      <c r="CF373" s="510"/>
      <c r="CG373" s="510" t="str">
        <f t="shared" si="22"/>
        <v/>
      </c>
      <c r="CH373" s="510" t="str">
        <f>分岐管理シート!AW373</f>
        <v/>
      </c>
      <c r="CI373" s="510" t="str">
        <f t="shared" si="23"/>
        <v/>
      </c>
      <c r="CJ373" s="52" t="str">
        <f t="shared" si="24"/>
        <v/>
      </c>
      <c r="CK373" s="11">
        <f t="shared" si="25"/>
        <v>0</v>
      </c>
    </row>
    <row r="374" spans="1:89" ht="23.4" x14ac:dyDescent="0.2">
      <c r="A374" s="16"/>
      <c r="B374" s="458"/>
      <c r="C374" s="457">
        <v>302</v>
      </c>
      <c r="D374" s="459"/>
      <c r="E374" s="460"/>
      <c r="F374" s="460"/>
      <c r="G374" s="449"/>
      <c r="H374" s="449"/>
      <c r="I374" s="452"/>
      <c r="J374" s="450"/>
      <c r="K374" s="449"/>
      <c r="L374" s="452"/>
      <c r="M374" s="452"/>
      <c r="N374" s="301">
        <v>0</v>
      </c>
      <c r="O374" s="302">
        <v>0</v>
      </c>
      <c r="P374" s="453"/>
      <c r="Q374" s="307"/>
      <c r="R374" s="307"/>
      <c r="S374" s="307"/>
      <c r="T374" s="307"/>
      <c r="U374" s="307"/>
      <c r="V374" s="454"/>
      <c r="W374" s="308"/>
      <c r="X374" s="308"/>
      <c r="Y374" s="308"/>
      <c r="Z374" s="469"/>
      <c r="AA374" s="452"/>
      <c r="AB374" s="449"/>
      <c r="AC374" s="449"/>
      <c r="AD374" s="449"/>
      <c r="AE374" s="544"/>
      <c r="AF374" s="583"/>
      <c r="AG374" s="554"/>
      <c r="AH374" s="455"/>
      <c r="AI374" s="563"/>
      <c r="AJ374" s="593"/>
      <c r="AK374" s="571"/>
      <c r="AL374" s="456"/>
      <c r="AM374" s="379"/>
      <c r="AN374" s="425"/>
      <c r="AO374" s="498"/>
      <c r="AP374" s="23"/>
      <c r="AQ374" s="27"/>
      <c r="AR374" s="31"/>
      <c r="AS374" s="31"/>
      <c r="AT374" s="35"/>
      <c r="AU374" s="37"/>
      <c r="AV374" s="14"/>
      <c r="AW374" s="14"/>
      <c r="AX374" s="14"/>
      <c r="AY374" s="13"/>
      <c r="AZ374" s="41"/>
      <c r="BA374" s="42"/>
      <c r="BB374" s="37"/>
      <c r="BC374" s="37"/>
      <c r="BD374" s="37"/>
      <c r="BE374" s="42"/>
      <c r="BF374" s="42"/>
      <c r="BG374" s="42"/>
      <c r="BH374" s="42"/>
      <c r="BI374" s="37"/>
      <c r="BJ374" s="37"/>
      <c r="BK374" s="45"/>
      <c r="BL374" s="45"/>
      <c r="BM374" s="45"/>
      <c r="BN374" s="45"/>
      <c r="BO374" s="42"/>
      <c r="BP374" s="42"/>
      <c r="BQ374" s="42"/>
      <c r="BR374" s="45"/>
      <c r="BS374" s="37"/>
      <c r="BT374" s="45"/>
      <c r="BU374" s="47"/>
      <c r="BV374" s="51"/>
      <c r="BW374" s="520"/>
      <c r="BX374" s="529" t="str">
        <f t="shared" si="21"/>
        <v/>
      </c>
      <c r="BY374" s="510" t="str">
        <f>IF(F374="","",IF(OR(分岐管理シート!AF374&lt;13,分岐管理シート!AF374&gt;26),"error",""))</f>
        <v/>
      </c>
      <c r="BZ374" s="510" t="str">
        <f>IF(F374="","",IF(VLOOKUP(AE374,―!$AD$1:$AE$26,2,FALSE)&lt;=VLOOKUP(AF374,―!$AD$15:$AE$27,2,FALSE),"","error"))</f>
        <v/>
      </c>
      <c r="CA374" s="510"/>
      <c r="CB374" s="510"/>
      <c r="CC374" s="510"/>
      <c r="CD374" s="510"/>
      <c r="CE374" s="510"/>
      <c r="CF374" s="510"/>
      <c r="CG374" s="510" t="str">
        <f t="shared" si="22"/>
        <v/>
      </c>
      <c r="CH374" s="510" t="str">
        <f>分岐管理シート!AW374</f>
        <v/>
      </c>
      <c r="CI374" s="510" t="str">
        <f t="shared" si="23"/>
        <v/>
      </c>
      <c r="CJ374" s="52" t="str">
        <f t="shared" si="24"/>
        <v/>
      </c>
      <c r="CK374" s="11">
        <f t="shared" si="25"/>
        <v>0</v>
      </c>
    </row>
    <row r="375" spans="1:89" ht="23.4" x14ac:dyDescent="0.2">
      <c r="A375" s="16"/>
      <c r="B375" s="458"/>
      <c r="C375" s="457">
        <v>303</v>
      </c>
      <c r="D375" s="459"/>
      <c r="E375" s="460"/>
      <c r="F375" s="460"/>
      <c r="G375" s="449"/>
      <c r="H375" s="449"/>
      <c r="I375" s="452"/>
      <c r="J375" s="450"/>
      <c r="K375" s="449"/>
      <c r="L375" s="452"/>
      <c r="M375" s="452"/>
      <c r="N375" s="301">
        <v>0</v>
      </c>
      <c r="O375" s="302">
        <v>0</v>
      </c>
      <c r="P375" s="453"/>
      <c r="Q375" s="307"/>
      <c r="R375" s="307"/>
      <c r="S375" s="307"/>
      <c r="T375" s="307"/>
      <c r="U375" s="307"/>
      <c r="V375" s="454"/>
      <c r="W375" s="308"/>
      <c r="X375" s="308"/>
      <c r="Y375" s="308"/>
      <c r="Z375" s="469"/>
      <c r="AA375" s="452"/>
      <c r="AB375" s="449"/>
      <c r="AC375" s="449"/>
      <c r="AD375" s="449"/>
      <c r="AE375" s="544"/>
      <c r="AF375" s="583"/>
      <c r="AG375" s="554"/>
      <c r="AH375" s="455"/>
      <c r="AI375" s="563"/>
      <c r="AJ375" s="593"/>
      <c r="AK375" s="571"/>
      <c r="AL375" s="456"/>
      <c r="AM375" s="379"/>
      <c r="AN375" s="425"/>
      <c r="AO375" s="498"/>
      <c r="AP375" s="23"/>
      <c r="AQ375" s="27"/>
      <c r="AR375" s="31"/>
      <c r="AS375" s="31"/>
      <c r="AT375" s="35"/>
      <c r="AU375" s="37"/>
      <c r="AV375" s="14"/>
      <c r="AW375" s="14"/>
      <c r="AX375" s="14"/>
      <c r="AY375" s="13"/>
      <c r="AZ375" s="41"/>
      <c r="BA375" s="42"/>
      <c r="BB375" s="37"/>
      <c r="BC375" s="37"/>
      <c r="BD375" s="37"/>
      <c r="BE375" s="42"/>
      <c r="BF375" s="42"/>
      <c r="BG375" s="42"/>
      <c r="BH375" s="42"/>
      <c r="BI375" s="37"/>
      <c r="BJ375" s="37"/>
      <c r="BK375" s="45"/>
      <c r="BL375" s="45"/>
      <c r="BM375" s="45"/>
      <c r="BN375" s="45"/>
      <c r="BO375" s="42"/>
      <c r="BP375" s="42"/>
      <c r="BQ375" s="42"/>
      <c r="BR375" s="45"/>
      <c r="BS375" s="37"/>
      <c r="BT375" s="45"/>
      <c r="BU375" s="47"/>
      <c r="BV375" s="51"/>
      <c r="BW375" s="520"/>
      <c r="BX375" s="529" t="str">
        <f t="shared" si="21"/>
        <v/>
      </c>
      <c r="BY375" s="510" t="str">
        <f>IF(F375="","",IF(OR(分岐管理シート!AF375&lt;13,分岐管理シート!AF375&gt;26),"error",""))</f>
        <v/>
      </c>
      <c r="BZ375" s="510" t="str">
        <f>IF(F375="","",IF(VLOOKUP(AE375,―!$AD$1:$AE$26,2,FALSE)&lt;=VLOOKUP(AF375,―!$AD$15:$AE$27,2,FALSE),"","error"))</f>
        <v/>
      </c>
      <c r="CA375" s="510"/>
      <c r="CB375" s="510"/>
      <c r="CC375" s="510"/>
      <c r="CD375" s="510"/>
      <c r="CE375" s="510"/>
      <c r="CF375" s="510"/>
      <c r="CG375" s="510" t="str">
        <f t="shared" si="22"/>
        <v/>
      </c>
      <c r="CH375" s="510" t="str">
        <f>分岐管理シート!AW375</f>
        <v/>
      </c>
      <c r="CI375" s="510" t="str">
        <f t="shared" si="23"/>
        <v/>
      </c>
      <c r="CJ375" s="52" t="str">
        <f t="shared" si="24"/>
        <v/>
      </c>
      <c r="CK375" s="11">
        <f t="shared" si="25"/>
        <v>0</v>
      </c>
    </row>
    <row r="376" spans="1:89" ht="23.4" x14ac:dyDescent="0.2">
      <c r="A376" s="16"/>
      <c r="B376" s="458"/>
      <c r="C376" s="446">
        <v>304</v>
      </c>
      <c r="D376" s="459"/>
      <c r="E376" s="460"/>
      <c r="F376" s="460"/>
      <c r="G376" s="449"/>
      <c r="H376" s="449"/>
      <c r="I376" s="452"/>
      <c r="J376" s="450"/>
      <c r="K376" s="449"/>
      <c r="L376" s="452"/>
      <c r="M376" s="452"/>
      <c r="N376" s="301">
        <v>0</v>
      </c>
      <c r="O376" s="302">
        <v>0</v>
      </c>
      <c r="P376" s="453"/>
      <c r="Q376" s="307"/>
      <c r="R376" s="307"/>
      <c r="S376" s="307"/>
      <c r="T376" s="307"/>
      <c r="U376" s="307"/>
      <c r="V376" s="454"/>
      <c r="W376" s="308"/>
      <c r="X376" s="308"/>
      <c r="Y376" s="308"/>
      <c r="Z376" s="469"/>
      <c r="AA376" s="452"/>
      <c r="AB376" s="449"/>
      <c r="AC376" s="449"/>
      <c r="AD376" s="449"/>
      <c r="AE376" s="544"/>
      <c r="AF376" s="583"/>
      <c r="AG376" s="554"/>
      <c r="AH376" s="455"/>
      <c r="AI376" s="563"/>
      <c r="AJ376" s="593"/>
      <c r="AK376" s="571"/>
      <c r="AL376" s="456"/>
      <c r="AM376" s="379"/>
      <c r="AN376" s="425"/>
      <c r="AO376" s="498"/>
      <c r="AP376" s="23"/>
      <c r="AQ376" s="27"/>
      <c r="AR376" s="31"/>
      <c r="AS376" s="31"/>
      <c r="AT376" s="35"/>
      <c r="AU376" s="37"/>
      <c r="AV376" s="14"/>
      <c r="AW376" s="14"/>
      <c r="AX376" s="14"/>
      <c r="AY376" s="13"/>
      <c r="AZ376" s="41"/>
      <c r="BA376" s="42"/>
      <c r="BB376" s="37"/>
      <c r="BC376" s="37"/>
      <c r="BD376" s="37"/>
      <c r="BE376" s="42"/>
      <c r="BF376" s="42"/>
      <c r="BG376" s="42"/>
      <c r="BH376" s="42"/>
      <c r="BI376" s="37"/>
      <c r="BJ376" s="37"/>
      <c r="BK376" s="45"/>
      <c r="BL376" s="45"/>
      <c r="BM376" s="45"/>
      <c r="BN376" s="45"/>
      <c r="BO376" s="42"/>
      <c r="BP376" s="42"/>
      <c r="BQ376" s="42"/>
      <c r="BR376" s="45"/>
      <c r="BS376" s="37"/>
      <c r="BT376" s="45"/>
      <c r="BU376" s="47"/>
      <c r="BV376" s="51"/>
      <c r="BW376" s="520"/>
      <c r="BX376" s="529" t="str">
        <f t="shared" si="21"/>
        <v/>
      </c>
      <c r="BY376" s="510" t="str">
        <f>IF(F376="","",IF(OR(分岐管理シート!AF376&lt;13,分岐管理シート!AF376&gt;26),"error",""))</f>
        <v/>
      </c>
      <c r="BZ376" s="510" t="str">
        <f>IF(F376="","",IF(VLOOKUP(AE376,―!$AD$1:$AE$26,2,FALSE)&lt;=VLOOKUP(AF376,―!$AD$15:$AE$27,2,FALSE),"","error"))</f>
        <v/>
      </c>
      <c r="CA376" s="510"/>
      <c r="CB376" s="510"/>
      <c r="CC376" s="510"/>
      <c r="CD376" s="510"/>
      <c r="CE376" s="510"/>
      <c r="CF376" s="510"/>
      <c r="CG376" s="510" t="str">
        <f t="shared" si="22"/>
        <v/>
      </c>
      <c r="CH376" s="510" t="str">
        <f>分岐管理シート!AW376</f>
        <v/>
      </c>
      <c r="CI376" s="510" t="str">
        <f t="shared" si="23"/>
        <v/>
      </c>
      <c r="CJ376" s="52" t="str">
        <f t="shared" si="24"/>
        <v/>
      </c>
      <c r="CK376" s="11">
        <f t="shared" si="25"/>
        <v>0</v>
      </c>
    </row>
    <row r="377" spans="1:89" ht="23.4" x14ac:dyDescent="0.2">
      <c r="A377" s="16"/>
      <c r="B377" s="458"/>
      <c r="C377" s="457">
        <v>305</v>
      </c>
      <c r="D377" s="459"/>
      <c r="E377" s="460"/>
      <c r="F377" s="460"/>
      <c r="G377" s="449"/>
      <c r="H377" s="449"/>
      <c r="I377" s="452"/>
      <c r="J377" s="450"/>
      <c r="K377" s="449"/>
      <c r="L377" s="452"/>
      <c r="M377" s="452"/>
      <c r="N377" s="301">
        <v>0</v>
      </c>
      <c r="O377" s="302">
        <v>0</v>
      </c>
      <c r="P377" s="453"/>
      <c r="Q377" s="307"/>
      <c r="R377" s="307"/>
      <c r="S377" s="307"/>
      <c r="T377" s="307"/>
      <c r="U377" s="307"/>
      <c r="V377" s="454"/>
      <c r="W377" s="308"/>
      <c r="X377" s="308"/>
      <c r="Y377" s="308"/>
      <c r="Z377" s="469"/>
      <c r="AA377" s="452"/>
      <c r="AB377" s="449"/>
      <c r="AC377" s="449"/>
      <c r="AD377" s="449"/>
      <c r="AE377" s="544"/>
      <c r="AF377" s="583"/>
      <c r="AG377" s="554"/>
      <c r="AH377" s="455"/>
      <c r="AI377" s="563"/>
      <c r="AJ377" s="593"/>
      <c r="AK377" s="571"/>
      <c r="AL377" s="456"/>
      <c r="AM377" s="379"/>
      <c r="AN377" s="425"/>
      <c r="AO377" s="498"/>
      <c r="AP377" s="23"/>
      <c r="AQ377" s="27"/>
      <c r="AR377" s="31"/>
      <c r="AS377" s="31"/>
      <c r="AT377" s="35"/>
      <c r="AU377" s="37"/>
      <c r="AV377" s="14"/>
      <c r="AW377" s="14"/>
      <c r="AX377" s="14"/>
      <c r="AY377" s="13"/>
      <c r="AZ377" s="41"/>
      <c r="BA377" s="42"/>
      <c r="BB377" s="37"/>
      <c r="BC377" s="37"/>
      <c r="BD377" s="37"/>
      <c r="BE377" s="42"/>
      <c r="BF377" s="42"/>
      <c r="BG377" s="42"/>
      <c r="BH377" s="42"/>
      <c r="BI377" s="37"/>
      <c r="BJ377" s="37"/>
      <c r="BK377" s="45"/>
      <c r="BL377" s="45"/>
      <c r="BM377" s="45"/>
      <c r="BN377" s="45"/>
      <c r="BO377" s="42"/>
      <c r="BP377" s="42"/>
      <c r="BQ377" s="42"/>
      <c r="BR377" s="45"/>
      <c r="BS377" s="37"/>
      <c r="BT377" s="45"/>
      <c r="BU377" s="47"/>
      <c r="BV377" s="51"/>
      <c r="BW377" s="520"/>
      <c r="BX377" s="529" t="str">
        <f t="shared" si="21"/>
        <v/>
      </c>
      <c r="BY377" s="510" t="str">
        <f>IF(F377="","",IF(OR(分岐管理シート!AF377&lt;13,分岐管理シート!AF377&gt;26),"error",""))</f>
        <v/>
      </c>
      <c r="BZ377" s="510" t="str">
        <f>IF(F377="","",IF(VLOOKUP(AE377,―!$AD$1:$AE$26,2,FALSE)&lt;=VLOOKUP(AF377,―!$AD$15:$AE$27,2,FALSE),"","error"))</f>
        <v/>
      </c>
      <c r="CA377" s="510"/>
      <c r="CB377" s="510"/>
      <c r="CC377" s="510"/>
      <c r="CD377" s="510"/>
      <c r="CE377" s="510"/>
      <c r="CF377" s="510"/>
      <c r="CG377" s="510" t="str">
        <f t="shared" si="22"/>
        <v/>
      </c>
      <c r="CH377" s="510" t="str">
        <f>分岐管理シート!AW377</f>
        <v/>
      </c>
      <c r="CI377" s="510" t="str">
        <f t="shared" si="23"/>
        <v/>
      </c>
      <c r="CJ377" s="52" t="str">
        <f t="shared" si="24"/>
        <v/>
      </c>
      <c r="CK377" s="11">
        <f t="shared" si="25"/>
        <v>0</v>
      </c>
    </row>
    <row r="378" spans="1:89" ht="23.4" x14ac:dyDescent="0.2">
      <c r="A378" s="16"/>
      <c r="B378" s="458"/>
      <c r="C378" s="457">
        <v>306</v>
      </c>
      <c r="D378" s="459"/>
      <c r="E378" s="460"/>
      <c r="F378" s="460"/>
      <c r="G378" s="449"/>
      <c r="H378" s="449"/>
      <c r="I378" s="452"/>
      <c r="J378" s="450"/>
      <c r="K378" s="449"/>
      <c r="L378" s="452"/>
      <c r="M378" s="452"/>
      <c r="N378" s="301">
        <v>0</v>
      </c>
      <c r="O378" s="302">
        <v>0</v>
      </c>
      <c r="P378" s="453"/>
      <c r="Q378" s="307"/>
      <c r="R378" s="307"/>
      <c r="S378" s="307"/>
      <c r="T378" s="307"/>
      <c r="U378" s="307"/>
      <c r="V378" s="454"/>
      <c r="W378" s="308"/>
      <c r="X378" s="308"/>
      <c r="Y378" s="308"/>
      <c r="Z378" s="469"/>
      <c r="AA378" s="452"/>
      <c r="AB378" s="449"/>
      <c r="AC378" s="449"/>
      <c r="AD378" s="449"/>
      <c r="AE378" s="544"/>
      <c r="AF378" s="583"/>
      <c r="AG378" s="554"/>
      <c r="AH378" s="455"/>
      <c r="AI378" s="563"/>
      <c r="AJ378" s="593"/>
      <c r="AK378" s="571"/>
      <c r="AL378" s="456"/>
      <c r="AM378" s="379"/>
      <c r="AN378" s="425"/>
      <c r="AO378" s="498"/>
      <c r="AP378" s="23"/>
      <c r="AQ378" s="27"/>
      <c r="AR378" s="31"/>
      <c r="AS378" s="31"/>
      <c r="AT378" s="35"/>
      <c r="AU378" s="37"/>
      <c r="AV378" s="14"/>
      <c r="AW378" s="14"/>
      <c r="AX378" s="14"/>
      <c r="AY378" s="13"/>
      <c r="AZ378" s="41"/>
      <c r="BA378" s="42"/>
      <c r="BB378" s="37"/>
      <c r="BC378" s="37"/>
      <c r="BD378" s="37"/>
      <c r="BE378" s="42"/>
      <c r="BF378" s="42"/>
      <c r="BG378" s="42"/>
      <c r="BH378" s="42"/>
      <c r="BI378" s="37"/>
      <c r="BJ378" s="37"/>
      <c r="BK378" s="45"/>
      <c r="BL378" s="45"/>
      <c r="BM378" s="45"/>
      <c r="BN378" s="45"/>
      <c r="BO378" s="42"/>
      <c r="BP378" s="42"/>
      <c r="BQ378" s="42"/>
      <c r="BR378" s="45"/>
      <c r="BS378" s="37"/>
      <c r="BT378" s="45"/>
      <c r="BU378" s="47"/>
      <c r="BV378" s="51"/>
      <c r="BW378" s="520"/>
      <c r="BX378" s="529" t="str">
        <f t="shared" si="21"/>
        <v/>
      </c>
      <c r="BY378" s="510" t="str">
        <f>IF(F378="","",IF(OR(分岐管理シート!AF378&lt;13,分岐管理シート!AF378&gt;26),"error",""))</f>
        <v/>
      </c>
      <c r="BZ378" s="510" t="str">
        <f>IF(F378="","",IF(VLOOKUP(AE378,―!$AD$1:$AE$26,2,FALSE)&lt;=VLOOKUP(AF378,―!$AD$15:$AE$27,2,FALSE),"","error"))</f>
        <v/>
      </c>
      <c r="CA378" s="510"/>
      <c r="CB378" s="510"/>
      <c r="CC378" s="510"/>
      <c r="CD378" s="510"/>
      <c r="CE378" s="510"/>
      <c r="CF378" s="510"/>
      <c r="CG378" s="510" t="str">
        <f t="shared" si="22"/>
        <v/>
      </c>
      <c r="CH378" s="510" t="str">
        <f>分岐管理シート!AW378</f>
        <v/>
      </c>
      <c r="CI378" s="510" t="str">
        <f t="shared" si="23"/>
        <v/>
      </c>
      <c r="CJ378" s="52" t="str">
        <f t="shared" si="24"/>
        <v/>
      </c>
      <c r="CK378" s="11">
        <f t="shared" si="25"/>
        <v>0</v>
      </c>
    </row>
    <row r="379" spans="1:89" ht="23.4" x14ac:dyDescent="0.2">
      <c r="A379" s="16"/>
      <c r="B379" s="458"/>
      <c r="C379" s="446">
        <v>307</v>
      </c>
      <c r="D379" s="459"/>
      <c r="E379" s="460"/>
      <c r="F379" s="460"/>
      <c r="G379" s="449"/>
      <c r="H379" s="449"/>
      <c r="I379" s="452"/>
      <c r="J379" s="450"/>
      <c r="K379" s="449"/>
      <c r="L379" s="452"/>
      <c r="M379" s="452"/>
      <c r="N379" s="301">
        <v>0</v>
      </c>
      <c r="O379" s="302">
        <v>0</v>
      </c>
      <c r="P379" s="453"/>
      <c r="Q379" s="307"/>
      <c r="R379" s="307"/>
      <c r="S379" s="307"/>
      <c r="T379" s="307"/>
      <c r="U379" s="307"/>
      <c r="V379" s="454"/>
      <c r="W379" s="308"/>
      <c r="X379" s="308"/>
      <c r="Y379" s="308"/>
      <c r="Z379" s="469"/>
      <c r="AA379" s="452"/>
      <c r="AB379" s="449"/>
      <c r="AC379" s="449"/>
      <c r="AD379" s="449"/>
      <c r="AE379" s="544"/>
      <c r="AF379" s="583"/>
      <c r="AG379" s="554"/>
      <c r="AH379" s="455"/>
      <c r="AI379" s="563"/>
      <c r="AJ379" s="593"/>
      <c r="AK379" s="571"/>
      <c r="AL379" s="456"/>
      <c r="AM379" s="379"/>
      <c r="AN379" s="425"/>
      <c r="AO379" s="498"/>
      <c r="AP379" s="23"/>
      <c r="AQ379" s="27"/>
      <c r="AR379" s="31"/>
      <c r="AS379" s="31"/>
      <c r="AT379" s="35"/>
      <c r="AU379" s="37"/>
      <c r="AV379" s="14"/>
      <c r="AW379" s="14"/>
      <c r="AX379" s="14"/>
      <c r="AY379" s="13"/>
      <c r="AZ379" s="41"/>
      <c r="BA379" s="42"/>
      <c r="BB379" s="37"/>
      <c r="BC379" s="37"/>
      <c r="BD379" s="37"/>
      <c r="BE379" s="42"/>
      <c r="BF379" s="42"/>
      <c r="BG379" s="42"/>
      <c r="BH379" s="42"/>
      <c r="BI379" s="37"/>
      <c r="BJ379" s="37"/>
      <c r="BK379" s="45"/>
      <c r="BL379" s="45"/>
      <c r="BM379" s="45"/>
      <c r="BN379" s="45"/>
      <c r="BO379" s="42"/>
      <c r="BP379" s="42"/>
      <c r="BQ379" s="42"/>
      <c r="BR379" s="45"/>
      <c r="BS379" s="37"/>
      <c r="BT379" s="45"/>
      <c r="BU379" s="47"/>
      <c r="BV379" s="51"/>
      <c r="BW379" s="520"/>
      <c r="BX379" s="529" t="str">
        <f t="shared" si="21"/>
        <v/>
      </c>
      <c r="BY379" s="510" t="str">
        <f>IF(F379="","",IF(OR(分岐管理シート!AF379&lt;13,分岐管理シート!AF379&gt;26),"error",""))</f>
        <v/>
      </c>
      <c r="BZ379" s="510" t="str">
        <f>IF(F379="","",IF(VLOOKUP(AE379,―!$AD$1:$AE$26,2,FALSE)&lt;=VLOOKUP(AF379,―!$AD$15:$AE$27,2,FALSE),"","error"))</f>
        <v/>
      </c>
      <c r="CA379" s="510"/>
      <c r="CB379" s="510"/>
      <c r="CC379" s="510"/>
      <c r="CD379" s="510"/>
      <c r="CE379" s="510"/>
      <c r="CF379" s="510"/>
      <c r="CG379" s="510" t="str">
        <f t="shared" si="22"/>
        <v/>
      </c>
      <c r="CH379" s="510" t="str">
        <f>分岐管理シート!AW379</f>
        <v/>
      </c>
      <c r="CI379" s="510" t="str">
        <f t="shared" si="23"/>
        <v/>
      </c>
      <c r="CJ379" s="52" t="str">
        <f t="shared" si="24"/>
        <v/>
      </c>
      <c r="CK379" s="11">
        <f t="shared" si="25"/>
        <v>0</v>
      </c>
    </row>
    <row r="380" spans="1:89" ht="23.4" x14ac:dyDescent="0.2">
      <c r="A380" s="16"/>
      <c r="B380" s="458"/>
      <c r="C380" s="457">
        <v>308</v>
      </c>
      <c r="D380" s="459"/>
      <c r="E380" s="460"/>
      <c r="F380" s="460"/>
      <c r="G380" s="449"/>
      <c r="H380" s="449"/>
      <c r="I380" s="452"/>
      <c r="J380" s="450"/>
      <c r="K380" s="449"/>
      <c r="L380" s="452"/>
      <c r="M380" s="452"/>
      <c r="N380" s="301">
        <v>0</v>
      </c>
      <c r="O380" s="302">
        <v>0</v>
      </c>
      <c r="P380" s="453"/>
      <c r="Q380" s="307"/>
      <c r="R380" s="307"/>
      <c r="S380" s="307"/>
      <c r="T380" s="307"/>
      <c r="U380" s="307"/>
      <c r="V380" s="454"/>
      <c r="W380" s="308"/>
      <c r="X380" s="308"/>
      <c r="Y380" s="308"/>
      <c r="Z380" s="469"/>
      <c r="AA380" s="452"/>
      <c r="AB380" s="449"/>
      <c r="AC380" s="449"/>
      <c r="AD380" s="449"/>
      <c r="AE380" s="544"/>
      <c r="AF380" s="583"/>
      <c r="AG380" s="554"/>
      <c r="AH380" s="455"/>
      <c r="AI380" s="563"/>
      <c r="AJ380" s="593"/>
      <c r="AK380" s="571"/>
      <c r="AL380" s="456"/>
      <c r="AM380" s="379"/>
      <c r="AN380" s="425"/>
      <c r="AO380" s="498"/>
      <c r="AP380" s="23"/>
      <c r="AQ380" s="27"/>
      <c r="AR380" s="31"/>
      <c r="AS380" s="31"/>
      <c r="AT380" s="35"/>
      <c r="AU380" s="37"/>
      <c r="AV380" s="14"/>
      <c r="AW380" s="14"/>
      <c r="AX380" s="14"/>
      <c r="AY380" s="13"/>
      <c r="AZ380" s="41"/>
      <c r="BA380" s="42"/>
      <c r="BB380" s="37"/>
      <c r="BC380" s="37"/>
      <c r="BD380" s="37"/>
      <c r="BE380" s="42"/>
      <c r="BF380" s="42"/>
      <c r="BG380" s="42"/>
      <c r="BH380" s="42"/>
      <c r="BI380" s="37"/>
      <c r="BJ380" s="37"/>
      <c r="BK380" s="45"/>
      <c r="BL380" s="45"/>
      <c r="BM380" s="45"/>
      <c r="BN380" s="45"/>
      <c r="BO380" s="42"/>
      <c r="BP380" s="42"/>
      <c r="BQ380" s="42"/>
      <c r="BR380" s="45"/>
      <c r="BS380" s="37"/>
      <c r="BT380" s="45"/>
      <c r="BU380" s="47"/>
      <c r="BV380" s="51"/>
      <c r="BW380" s="520"/>
      <c r="BX380" s="529" t="str">
        <f t="shared" si="21"/>
        <v/>
      </c>
      <c r="BY380" s="510" t="str">
        <f>IF(F380="","",IF(OR(分岐管理シート!AF380&lt;13,分岐管理シート!AF380&gt;26),"error",""))</f>
        <v/>
      </c>
      <c r="BZ380" s="510" t="str">
        <f>IF(F380="","",IF(VLOOKUP(AE380,―!$AD$1:$AE$26,2,FALSE)&lt;=VLOOKUP(AF380,―!$AD$15:$AE$27,2,FALSE),"","error"))</f>
        <v/>
      </c>
      <c r="CA380" s="510"/>
      <c r="CB380" s="510"/>
      <c r="CC380" s="510"/>
      <c r="CD380" s="510"/>
      <c r="CE380" s="510"/>
      <c r="CF380" s="510"/>
      <c r="CG380" s="510" t="str">
        <f t="shared" si="22"/>
        <v/>
      </c>
      <c r="CH380" s="510" t="str">
        <f>分岐管理シート!AW380</f>
        <v/>
      </c>
      <c r="CI380" s="510" t="str">
        <f t="shared" si="23"/>
        <v/>
      </c>
      <c r="CJ380" s="52" t="str">
        <f t="shared" si="24"/>
        <v/>
      </c>
      <c r="CK380" s="11">
        <f t="shared" si="25"/>
        <v>0</v>
      </c>
    </row>
    <row r="381" spans="1:89" ht="23.4" x14ac:dyDescent="0.2">
      <c r="A381" s="16"/>
      <c r="B381" s="458"/>
      <c r="C381" s="457">
        <v>309</v>
      </c>
      <c r="D381" s="459"/>
      <c r="E381" s="460"/>
      <c r="F381" s="460"/>
      <c r="G381" s="449"/>
      <c r="H381" s="449"/>
      <c r="I381" s="452"/>
      <c r="J381" s="450"/>
      <c r="K381" s="449"/>
      <c r="L381" s="452"/>
      <c r="M381" s="452"/>
      <c r="N381" s="301">
        <v>0</v>
      </c>
      <c r="O381" s="302">
        <v>0</v>
      </c>
      <c r="P381" s="453"/>
      <c r="Q381" s="307"/>
      <c r="R381" s="307"/>
      <c r="S381" s="307"/>
      <c r="T381" s="307"/>
      <c r="U381" s="307"/>
      <c r="V381" s="454"/>
      <c r="W381" s="308"/>
      <c r="X381" s="308"/>
      <c r="Y381" s="308"/>
      <c r="Z381" s="469"/>
      <c r="AA381" s="452"/>
      <c r="AB381" s="449"/>
      <c r="AC381" s="449"/>
      <c r="AD381" s="449"/>
      <c r="AE381" s="544"/>
      <c r="AF381" s="583"/>
      <c r="AG381" s="554"/>
      <c r="AH381" s="455"/>
      <c r="AI381" s="563"/>
      <c r="AJ381" s="593"/>
      <c r="AK381" s="571"/>
      <c r="AL381" s="456"/>
      <c r="AM381" s="379"/>
      <c r="AN381" s="425"/>
      <c r="AO381" s="498"/>
      <c r="AP381" s="23"/>
      <c r="AQ381" s="27"/>
      <c r="AR381" s="31"/>
      <c r="AS381" s="31"/>
      <c r="AT381" s="35"/>
      <c r="AU381" s="37"/>
      <c r="AV381" s="14"/>
      <c r="AW381" s="14"/>
      <c r="AX381" s="14"/>
      <c r="AY381" s="13"/>
      <c r="AZ381" s="41"/>
      <c r="BA381" s="42"/>
      <c r="BB381" s="37"/>
      <c r="BC381" s="37"/>
      <c r="BD381" s="37"/>
      <c r="BE381" s="42"/>
      <c r="BF381" s="42"/>
      <c r="BG381" s="42"/>
      <c r="BH381" s="42"/>
      <c r="BI381" s="37"/>
      <c r="BJ381" s="37"/>
      <c r="BK381" s="45"/>
      <c r="BL381" s="45"/>
      <c r="BM381" s="45"/>
      <c r="BN381" s="45"/>
      <c r="BO381" s="42"/>
      <c r="BP381" s="42"/>
      <c r="BQ381" s="42"/>
      <c r="BR381" s="45"/>
      <c r="BS381" s="37"/>
      <c r="BT381" s="45"/>
      <c r="BU381" s="47"/>
      <c r="BV381" s="51"/>
      <c r="BW381" s="520"/>
      <c r="BX381" s="529" t="str">
        <f t="shared" si="21"/>
        <v/>
      </c>
      <c r="BY381" s="510" t="str">
        <f>IF(F381="","",IF(OR(分岐管理シート!AF381&lt;13,分岐管理シート!AF381&gt;26),"error",""))</f>
        <v/>
      </c>
      <c r="BZ381" s="510" t="str">
        <f>IF(F381="","",IF(VLOOKUP(AE381,―!$AD$1:$AE$26,2,FALSE)&lt;=VLOOKUP(AF381,―!$AD$15:$AE$27,2,FALSE),"","error"))</f>
        <v/>
      </c>
      <c r="CA381" s="510"/>
      <c r="CB381" s="510"/>
      <c r="CC381" s="510"/>
      <c r="CD381" s="510"/>
      <c r="CE381" s="510"/>
      <c r="CF381" s="510"/>
      <c r="CG381" s="510" t="str">
        <f t="shared" si="22"/>
        <v/>
      </c>
      <c r="CH381" s="510" t="str">
        <f>分岐管理シート!AW381</f>
        <v/>
      </c>
      <c r="CI381" s="510" t="str">
        <f t="shared" si="23"/>
        <v/>
      </c>
      <c r="CJ381" s="52" t="str">
        <f t="shared" si="24"/>
        <v/>
      </c>
      <c r="CK381" s="11">
        <f t="shared" si="25"/>
        <v>0</v>
      </c>
    </row>
    <row r="382" spans="1:89" ht="23.4" x14ac:dyDescent="0.2">
      <c r="A382" s="16"/>
      <c r="B382" s="458"/>
      <c r="C382" s="446">
        <v>310</v>
      </c>
      <c r="D382" s="459"/>
      <c r="E382" s="460"/>
      <c r="F382" s="460"/>
      <c r="G382" s="449"/>
      <c r="H382" s="449"/>
      <c r="I382" s="452"/>
      <c r="J382" s="450"/>
      <c r="K382" s="449"/>
      <c r="L382" s="452"/>
      <c r="M382" s="452"/>
      <c r="N382" s="301">
        <v>0</v>
      </c>
      <c r="O382" s="302">
        <v>0</v>
      </c>
      <c r="P382" s="453"/>
      <c r="Q382" s="307"/>
      <c r="R382" s="307"/>
      <c r="S382" s="307"/>
      <c r="T382" s="307"/>
      <c r="U382" s="307"/>
      <c r="V382" s="454"/>
      <c r="W382" s="308"/>
      <c r="X382" s="308"/>
      <c r="Y382" s="308"/>
      <c r="Z382" s="469"/>
      <c r="AA382" s="452"/>
      <c r="AB382" s="449"/>
      <c r="AC382" s="449"/>
      <c r="AD382" s="449"/>
      <c r="AE382" s="544"/>
      <c r="AF382" s="583"/>
      <c r="AG382" s="554"/>
      <c r="AH382" s="455"/>
      <c r="AI382" s="563"/>
      <c r="AJ382" s="593"/>
      <c r="AK382" s="571"/>
      <c r="AL382" s="456"/>
      <c r="AM382" s="379"/>
      <c r="AN382" s="425"/>
      <c r="AO382" s="498"/>
      <c r="AP382" s="23"/>
      <c r="AQ382" s="27"/>
      <c r="AR382" s="31"/>
      <c r="AS382" s="31"/>
      <c r="AT382" s="35"/>
      <c r="AU382" s="37"/>
      <c r="AV382" s="14"/>
      <c r="AW382" s="14"/>
      <c r="AX382" s="14"/>
      <c r="AY382" s="13"/>
      <c r="AZ382" s="41"/>
      <c r="BA382" s="42"/>
      <c r="BB382" s="37"/>
      <c r="BC382" s="37"/>
      <c r="BD382" s="37"/>
      <c r="BE382" s="42"/>
      <c r="BF382" s="42"/>
      <c r="BG382" s="42"/>
      <c r="BH382" s="42"/>
      <c r="BI382" s="37"/>
      <c r="BJ382" s="37"/>
      <c r="BK382" s="45"/>
      <c r="BL382" s="45"/>
      <c r="BM382" s="45"/>
      <c r="BN382" s="45"/>
      <c r="BO382" s="42"/>
      <c r="BP382" s="42"/>
      <c r="BQ382" s="42"/>
      <c r="BR382" s="45"/>
      <c r="BS382" s="37"/>
      <c r="BT382" s="45"/>
      <c r="BU382" s="47"/>
      <c r="BV382" s="51"/>
      <c r="BW382" s="520"/>
      <c r="BX382" s="529" t="str">
        <f t="shared" si="21"/>
        <v/>
      </c>
      <c r="BY382" s="510" t="str">
        <f>IF(F382="","",IF(OR(分岐管理シート!AF382&lt;13,分岐管理シート!AF382&gt;26),"error",""))</f>
        <v/>
      </c>
      <c r="BZ382" s="510" t="str">
        <f>IF(F382="","",IF(VLOOKUP(AE382,―!$AD$1:$AE$26,2,FALSE)&lt;=VLOOKUP(AF382,―!$AD$15:$AE$27,2,FALSE),"","error"))</f>
        <v/>
      </c>
      <c r="CA382" s="510"/>
      <c r="CB382" s="510"/>
      <c r="CC382" s="510"/>
      <c r="CD382" s="510"/>
      <c r="CE382" s="510"/>
      <c r="CF382" s="510"/>
      <c r="CG382" s="510" t="str">
        <f t="shared" si="22"/>
        <v/>
      </c>
      <c r="CH382" s="510" t="str">
        <f>分岐管理シート!AW382</f>
        <v/>
      </c>
      <c r="CI382" s="510" t="str">
        <f t="shared" si="23"/>
        <v/>
      </c>
      <c r="CJ382" s="52" t="str">
        <f t="shared" si="24"/>
        <v/>
      </c>
      <c r="CK382" s="11">
        <f t="shared" si="25"/>
        <v>0</v>
      </c>
    </row>
    <row r="383" spans="1:89" ht="23.4" x14ac:dyDescent="0.2">
      <c r="A383" s="16"/>
      <c r="B383" s="458"/>
      <c r="C383" s="457">
        <v>311</v>
      </c>
      <c r="D383" s="459"/>
      <c r="E383" s="460"/>
      <c r="F383" s="460"/>
      <c r="G383" s="449"/>
      <c r="H383" s="449"/>
      <c r="I383" s="452"/>
      <c r="J383" s="450"/>
      <c r="K383" s="449"/>
      <c r="L383" s="452"/>
      <c r="M383" s="452"/>
      <c r="N383" s="301">
        <v>0</v>
      </c>
      <c r="O383" s="302">
        <v>0</v>
      </c>
      <c r="P383" s="453"/>
      <c r="Q383" s="307"/>
      <c r="R383" s="307"/>
      <c r="S383" s="307"/>
      <c r="T383" s="307"/>
      <c r="U383" s="307"/>
      <c r="V383" s="454"/>
      <c r="W383" s="308"/>
      <c r="X383" s="308"/>
      <c r="Y383" s="308"/>
      <c r="Z383" s="469"/>
      <c r="AA383" s="452"/>
      <c r="AB383" s="449"/>
      <c r="AC383" s="449"/>
      <c r="AD383" s="449"/>
      <c r="AE383" s="544"/>
      <c r="AF383" s="583"/>
      <c r="AG383" s="554"/>
      <c r="AH383" s="455"/>
      <c r="AI383" s="563"/>
      <c r="AJ383" s="593"/>
      <c r="AK383" s="571"/>
      <c r="AL383" s="456"/>
      <c r="AM383" s="379"/>
      <c r="AN383" s="425"/>
      <c r="AO383" s="498"/>
      <c r="AP383" s="23"/>
      <c r="AQ383" s="27"/>
      <c r="AR383" s="31"/>
      <c r="AS383" s="31"/>
      <c r="AT383" s="35"/>
      <c r="AU383" s="37"/>
      <c r="AV383" s="14"/>
      <c r="AW383" s="14"/>
      <c r="AX383" s="14"/>
      <c r="AY383" s="13"/>
      <c r="AZ383" s="41"/>
      <c r="BA383" s="42"/>
      <c r="BB383" s="37"/>
      <c r="BC383" s="37"/>
      <c r="BD383" s="37"/>
      <c r="BE383" s="42"/>
      <c r="BF383" s="42"/>
      <c r="BG383" s="42"/>
      <c r="BH383" s="42"/>
      <c r="BI383" s="37"/>
      <c r="BJ383" s="37"/>
      <c r="BK383" s="45"/>
      <c r="BL383" s="45"/>
      <c r="BM383" s="45"/>
      <c r="BN383" s="45"/>
      <c r="BO383" s="42"/>
      <c r="BP383" s="42"/>
      <c r="BQ383" s="42"/>
      <c r="BR383" s="45"/>
      <c r="BS383" s="37"/>
      <c r="BT383" s="45"/>
      <c r="BU383" s="47"/>
      <c r="BV383" s="51"/>
      <c r="BW383" s="520"/>
      <c r="BX383" s="529" t="str">
        <f t="shared" si="21"/>
        <v/>
      </c>
      <c r="BY383" s="510" t="str">
        <f>IF(F383="","",IF(OR(分岐管理シート!AF383&lt;13,分岐管理シート!AF383&gt;26),"error",""))</f>
        <v/>
      </c>
      <c r="BZ383" s="510" t="str">
        <f>IF(F383="","",IF(VLOOKUP(AE383,―!$AD$1:$AE$26,2,FALSE)&lt;=VLOOKUP(AF383,―!$AD$15:$AE$27,2,FALSE),"","error"))</f>
        <v/>
      </c>
      <c r="CA383" s="510"/>
      <c r="CB383" s="510"/>
      <c r="CC383" s="510"/>
      <c r="CD383" s="510"/>
      <c r="CE383" s="510"/>
      <c r="CF383" s="510"/>
      <c r="CG383" s="510" t="str">
        <f t="shared" si="22"/>
        <v/>
      </c>
      <c r="CH383" s="510" t="str">
        <f>分岐管理シート!AW383</f>
        <v/>
      </c>
      <c r="CI383" s="510" t="str">
        <f t="shared" si="23"/>
        <v/>
      </c>
      <c r="CJ383" s="52" t="str">
        <f t="shared" si="24"/>
        <v/>
      </c>
      <c r="CK383" s="11">
        <f t="shared" si="25"/>
        <v>0</v>
      </c>
    </row>
    <row r="384" spans="1:89" ht="23.4" x14ac:dyDescent="0.2">
      <c r="A384" s="16"/>
      <c r="B384" s="458"/>
      <c r="C384" s="457">
        <v>312</v>
      </c>
      <c r="D384" s="459"/>
      <c r="E384" s="460"/>
      <c r="F384" s="460"/>
      <c r="G384" s="449"/>
      <c r="H384" s="449"/>
      <c r="I384" s="452"/>
      <c r="J384" s="450"/>
      <c r="K384" s="449"/>
      <c r="L384" s="452"/>
      <c r="M384" s="452"/>
      <c r="N384" s="301">
        <v>0</v>
      </c>
      <c r="O384" s="302">
        <v>0</v>
      </c>
      <c r="P384" s="453"/>
      <c r="Q384" s="307"/>
      <c r="R384" s="307"/>
      <c r="S384" s="307"/>
      <c r="T384" s="307"/>
      <c r="U384" s="307"/>
      <c r="V384" s="454"/>
      <c r="W384" s="308"/>
      <c r="X384" s="308"/>
      <c r="Y384" s="308"/>
      <c r="Z384" s="469"/>
      <c r="AA384" s="452"/>
      <c r="AB384" s="449"/>
      <c r="AC384" s="449"/>
      <c r="AD384" s="449"/>
      <c r="AE384" s="544"/>
      <c r="AF384" s="583"/>
      <c r="AG384" s="554"/>
      <c r="AH384" s="455"/>
      <c r="AI384" s="563"/>
      <c r="AJ384" s="593"/>
      <c r="AK384" s="571"/>
      <c r="AL384" s="456"/>
      <c r="AM384" s="379"/>
      <c r="AN384" s="425"/>
      <c r="AO384" s="498"/>
      <c r="AP384" s="23"/>
      <c r="AQ384" s="27"/>
      <c r="AR384" s="31"/>
      <c r="AS384" s="31"/>
      <c r="AT384" s="35"/>
      <c r="AU384" s="37"/>
      <c r="AV384" s="14"/>
      <c r="AW384" s="14"/>
      <c r="AX384" s="14"/>
      <c r="AY384" s="13"/>
      <c r="AZ384" s="41"/>
      <c r="BA384" s="42"/>
      <c r="BB384" s="37"/>
      <c r="BC384" s="37"/>
      <c r="BD384" s="37"/>
      <c r="BE384" s="42"/>
      <c r="BF384" s="42"/>
      <c r="BG384" s="42"/>
      <c r="BH384" s="42"/>
      <c r="BI384" s="37"/>
      <c r="BJ384" s="37"/>
      <c r="BK384" s="45"/>
      <c r="BL384" s="45"/>
      <c r="BM384" s="45"/>
      <c r="BN384" s="45"/>
      <c r="BO384" s="42"/>
      <c r="BP384" s="42"/>
      <c r="BQ384" s="42"/>
      <c r="BR384" s="45"/>
      <c r="BS384" s="37"/>
      <c r="BT384" s="45"/>
      <c r="BU384" s="47"/>
      <c r="BV384" s="51"/>
      <c r="BW384" s="520"/>
      <c r="BX384" s="529" t="str">
        <f t="shared" si="21"/>
        <v/>
      </c>
      <c r="BY384" s="510" t="str">
        <f>IF(F384="","",IF(OR(分岐管理シート!AF384&lt;13,分岐管理シート!AF384&gt;26),"error",""))</f>
        <v/>
      </c>
      <c r="BZ384" s="510" t="str">
        <f>IF(F384="","",IF(VLOOKUP(AE384,―!$AD$1:$AE$26,2,FALSE)&lt;=VLOOKUP(AF384,―!$AD$15:$AE$27,2,FALSE),"","error"))</f>
        <v/>
      </c>
      <c r="CA384" s="510"/>
      <c r="CB384" s="510"/>
      <c r="CC384" s="510"/>
      <c r="CD384" s="510"/>
      <c r="CE384" s="510"/>
      <c r="CF384" s="510"/>
      <c r="CG384" s="510" t="str">
        <f t="shared" si="22"/>
        <v/>
      </c>
      <c r="CH384" s="510" t="str">
        <f>分岐管理シート!AW384</f>
        <v/>
      </c>
      <c r="CI384" s="510" t="str">
        <f t="shared" si="23"/>
        <v/>
      </c>
      <c r="CJ384" s="52" t="str">
        <f t="shared" si="24"/>
        <v/>
      </c>
      <c r="CK384" s="11">
        <f t="shared" si="25"/>
        <v>0</v>
      </c>
    </row>
    <row r="385" spans="1:89" ht="23.4" x14ac:dyDescent="0.2">
      <c r="A385" s="16"/>
      <c r="B385" s="458"/>
      <c r="C385" s="446">
        <v>313</v>
      </c>
      <c r="D385" s="459"/>
      <c r="E385" s="460"/>
      <c r="F385" s="460"/>
      <c r="G385" s="449"/>
      <c r="H385" s="449"/>
      <c r="I385" s="452"/>
      <c r="J385" s="450"/>
      <c r="K385" s="449"/>
      <c r="L385" s="452"/>
      <c r="M385" s="452"/>
      <c r="N385" s="301">
        <v>0</v>
      </c>
      <c r="O385" s="302">
        <v>0</v>
      </c>
      <c r="P385" s="453"/>
      <c r="Q385" s="307"/>
      <c r="R385" s="307"/>
      <c r="S385" s="307"/>
      <c r="T385" s="307"/>
      <c r="U385" s="307"/>
      <c r="V385" s="454"/>
      <c r="W385" s="308"/>
      <c r="X385" s="308"/>
      <c r="Y385" s="308"/>
      <c r="Z385" s="469"/>
      <c r="AA385" s="452"/>
      <c r="AB385" s="449"/>
      <c r="AC385" s="449"/>
      <c r="AD385" s="449"/>
      <c r="AE385" s="544"/>
      <c r="AF385" s="583"/>
      <c r="AG385" s="554"/>
      <c r="AH385" s="455"/>
      <c r="AI385" s="563"/>
      <c r="AJ385" s="593"/>
      <c r="AK385" s="571"/>
      <c r="AL385" s="456"/>
      <c r="AM385" s="379"/>
      <c r="AN385" s="425"/>
      <c r="AO385" s="498"/>
      <c r="AP385" s="23"/>
      <c r="AQ385" s="27"/>
      <c r="AR385" s="31"/>
      <c r="AS385" s="31"/>
      <c r="AT385" s="35"/>
      <c r="AU385" s="37"/>
      <c r="AV385" s="14"/>
      <c r="AW385" s="14"/>
      <c r="AX385" s="14"/>
      <c r="AY385" s="13"/>
      <c r="AZ385" s="41"/>
      <c r="BA385" s="42"/>
      <c r="BB385" s="37"/>
      <c r="BC385" s="37"/>
      <c r="BD385" s="37"/>
      <c r="BE385" s="42"/>
      <c r="BF385" s="42"/>
      <c r="BG385" s="42"/>
      <c r="BH385" s="42"/>
      <c r="BI385" s="37"/>
      <c r="BJ385" s="37"/>
      <c r="BK385" s="45"/>
      <c r="BL385" s="45"/>
      <c r="BM385" s="45"/>
      <c r="BN385" s="45"/>
      <c r="BO385" s="42"/>
      <c r="BP385" s="42"/>
      <c r="BQ385" s="42"/>
      <c r="BR385" s="45"/>
      <c r="BS385" s="37"/>
      <c r="BT385" s="45"/>
      <c r="BU385" s="47"/>
      <c r="BV385" s="51"/>
      <c r="BW385" s="520"/>
      <c r="BX385" s="529" t="str">
        <f t="shared" si="21"/>
        <v/>
      </c>
      <c r="BY385" s="510" t="str">
        <f>IF(F385="","",IF(OR(分岐管理シート!AF385&lt;13,分岐管理シート!AF385&gt;26),"error",""))</f>
        <v/>
      </c>
      <c r="BZ385" s="510" t="str">
        <f>IF(F385="","",IF(VLOOKUP(AE385,―!$AD$1:$AE$26,2,FALSE)&lt;=VLOOKUP(AF385,―!$AD$15:$AE$27,2,FALSE),"","error"))</f>
        <v/>
      </c>
      <c r="CA385" s="510"/>
      <c r="CB385" s="510"/>
      <c r="CC385" s="510"/>
      <c r="CD385" s="510"/>
      <c r="CE385" s="510"/>
      <c r="CF385" s="510"/>
      <c r="CG385" s="510" t="str">
        <f t="shared" si="22"/>
        <v/>
      </c>
      <c r="CH385" s="510" t="str">
        <f>分岐管理シート!AW385</f>
        <v/>
      </c>
      <c r="CI385" s="510" t="str">
        <f t="shared" si="23"/>
        <v/>
      </c>
      <c r="CJ385" s="52" t="str">
        <f t="shared" si="24"/>
        <v/>
      </c>
      <c r="CK385" s="11">
        <f t="shared" si="25"/>
        <v>0</v>
      </c>
    </row>
    <row r="386" spans="1:89" ht="23.4" x14ac:dyDescent="0.2">
      <c r="A386" s="16"/>
      <c r="B386" s="458"/>
      <c r="C386" s="457">
        <v>314</v>
      </c>
      <c r="D386" s="459"/>
      <c r="E386" s="460"/>
      <c r="F386" s="460"/>
      <c r="G386" s="449"/>
      <c r="H386" s="449"/>
      <c r="I386" s="452"/>
      <c r="J386" s="450"/>
      <c r="K386" s="449"/>
      <c r="L386" s="452"/>
      <c r="M386" s="452"/>
      <c r="N386" s="301">
        <v>0</v>
      </c>
      <c r="O386" s="302">
        <v>0</v>
      </c>
      <c r="P386" s="453"/>
      <c r="Q386" s="307"/>
      <c r="R386" s="307"/>
      <c r="S386" s="307"/>
      <c r="T386" s="307"/>
      <c r="U386" s="307"/>
      <c r="V386" s="454"/>
      <c r="W386" s="308"/>
      <c r="X386" s="308"/>
      <c r="Y386" s="308"/>
      <c r="Z386" s="469"/>
      <c r="AA386" s="452"/>
      <c r="AB386" s="449"/>
      <c r="AC386" s="449"/>
      <c r="AD386" s="449"/>
      <c r="AE386" s="544"/>
      <c r="AF386" s="583"/>
      <c r="AG386" s="554"/>
      <c r="AH386" s="455"/>
      <c r="AI386" s="563"/>
      <c r="AJ386" s="593"/>
      <c r="AK386" s="571"/>
      <c r="AL386" s="456"/>
      <c r="AM386" s="379"/>
      <c r="AN386" s="425"/>
      <c r="AO386" s="498"/>
      <c r="AP386" s="23"/>
      <c r="AQ386" s="27"/>
      <c r="AR386" s="31"/>
      <c r="AS386" s="31"/>
      <c r="AT386" s="35"/>
      <c r="AU386" s="37"/>
      <c r="AV386" s="14"/>
      <c r="AW386" s="14"/>
      <c r="AX386" s="14"/>
      <c r="AY386" s="13"/>
      <c r="AZ386" s="41"/>
      <c r="BA386" s="42"/>
      <c r="BB386" s="37"/>
      <c r="BC386" s="37"/>
      <c r="BD386" s="37"/>
      <c r="BE386" s="42"/>
      <c r="BF386" s="42"/>
      <c r="BG386" s="42"/>
      <c r="BH386" s="42"/>
      <c r="BI386" s="37"/>
      <c r="BJ386" s="37"/>
      <c r="BK386" s="45"/>
      <c r="BL386" s="45"/>
      <c r="BM386" s="45"/>
      <c r="BN386" s="45"/>
      <c r="BO386" s="42"/>
      <c r="BP386" s="42"/>
      <c r="BQ386" s="42"/>
      <c r="BR386" s="45"/>
      <c r="BS386" s="37"/>
      <c r="BT386" s="45"/>
      <c r="BU386" s="47"/>
      <c r="BV386" s="51"/>
      <c r="BW386" s="520"/>
      <c r="BX386" s="529" t="str">
        <f t="shared" si="21"/>
        <v/>
      </c>
      <c r="BY386" s="510" t="str">
        <f>IF(F386="","",IF(OR(分岐管理シート!AF386&lt;13,分岐管理シート!AF386&gt;26),"error",""))</f>
        <v/>
      </c>
      <c r="BZ386" s="510" t="str">
        <f>IF(F386="","",IF(VLOOKUP(AE386,―!$AD$1:$AE$26,2,FALSE)&lt;=VLOOKUP(AF386,―!$AD$15:$AE$27,2,FALSE),"","error"))</f>
        <v/>
      </c>
      <c r="CA386" s="510"/>
      <c r="CB386" s="510"/>
      <c r="CC386" s="510"/>
      <c r="CD386" s="510"/>
      <c r="CE386" s="510"/>
      <c r="CF386" s="510"/>
      <c r="CG386" s="510" t="str">
        <f t="shared" si="22"/>
        <v/>
      </c>
      <c r="CH386" s="510" t="str">
        <f>分岐管理シート!AW386</f>
        <v/>
      </c>
      <c r="CI386" s="510" t="str">
        <f t="shared" si="23"/>
        <v/>
      </c>
      <c r="CJ386" s="52" t="str">
        <f t="shared" si="24"/>
        <v/>
      </c>
      <c r="CK386" s="11">
        <f t="shared" si="25"/>
        <v>0</v>
      </c>
    </row>
    <row r="387" spans="1:89" ht="23.4" x14ac:dyDescent="0.2">
      <c r="A387" s="16"/>
      <c r="B387" s="458"/>
      <c r="C387" s="457">
        <v>315</v>
      </c>
      <c r="D387" s="459"/>
      <c r="E387" s="460"/>
      <c r="F387" s="460"/>
      <c r="G387" s="449"/>
      <c r="H387" s="449"/>
      <c r="I387" s="452"/>
      <c r="J387" s="450"/>
      <c r="K387" s="449"/>
      <c r="L387" s="452"/>
      <c r="M387" s="452"/>
      <c r="N387" s="301">
        <v>0</v>
      </c>
      <c r="O387" s="302">
        <v>0</v>
      </c>
      <c r="P387" s="453"/>
      <c r="Q387" s="307"/>
      <c r="R387" s="307"/>
      <c r="S387" s="307"/>
      <c r="T387" s="307"/>
      <c r="U387" s="307"/>
      <c r="V387" s="454"/>
      <c r="W387" s="308"/>
      <c r="X387" s="308"/>
      <c r="Y387" s="308"/>
      <c r="Z387" s="469"/>
      <c r="AA387" s="452"/>
      <c r="AB387" s="449"/>
      <c r="AC387" s="449"/>
      <c r="AD387" s="449"/>
      <c r="AE387" s="544"/>
      <c r="AF387" s="583"/>
      <c r="AG387" s="554"/>
      <c r="AH387" s="455"/>
      <c r="AI387" s="563"/>
      <c r="AJ387" s="593"/>
      <c r="AK387" s="571"/>
      <c r="AL387" s="456"/>
      <c r="AM387" s="379"/>
      <c r="AN387" s="425"/>
      <c r="AO387" s="498"/>
      <c r="AP387" s="23"/>
      <c r="AQ387" s="27"/>
      <c r="AR387" s="31"/>
      <c r="AS387" s="31"/>
      <c r="AT387" s="35"/>
      <c r="AU387" s="37"/>
      <c r="AV387" s="14"/>
      <c r="AW387" s="14"/>
      <c r="AX387" s="14"/>
      <c r="AY387" s="13"/>
      <c r="AZ387" s="41"/>
      <c r="BA387" s="42"/>
      <c r="BB387" s="37"/>
      <c r="BC387" s="37"/>
      <c r="BD387" s="37"/>
      <c r="BE387" s="42"/>
      <c r="BF387" s="42"/>
      <c r="BG387" s="42"/>
      <c r="BH387" s="42"/>
      <c r="BI387" s="37"/>
      <c r="BJ387" s="37"/>
      <c r="BK387" s="45"/>
      <c r="BL387" s="45"/>
      <c r="BM387" s="45"/>
      <c r="BN387" s="45"/>
      <c r="BO387" s="42"/>
      <c r="BP387" s="42"/>
      <c r="BQ387" s="42"/>
      <c r="BR387" s="45"/>
      <c r="BS387" s="37"/>
      <c r="BT387" s="45"/>
      <c r="BU387" s="47"/>
      <c r="BV387" s="51"/>
      <c r="BW387" s="520"/>
      <c r="BX387" s="529" t="str">
        <f t="shared" si="21"/>
        <v/>
      </c>
      <c r="BY387" s="510" t="str">
        <f>IF(F387="","",IF(OR(分岐管理シート!AF387&lt;13,分岐管理シート!AF387&gt;26),"error",""))</f>
        <v/>
      </c>
      <c r="BZ387" s="510" t="str">
        <f>IF(F387="","",IF(VLOOKUP(AE387,―!$AD$1:$AE$26,2,FALSE)&lt;=VLOOKUP(AF387,―!$AD$15:$AE$27,2,FALSE),"","error"))</f>
        <v/>
      </c>
      <c r="CA387" s="510"/>
      <c r="CB387" s="510"/>
      <c r="CC387" s="510"/>
      <c r="CD387" s="510"/>
      <c r="CE387" s="510"/>
      <c r="CF387" s="510"/>
      <c r="CG387" s="510" t="str">
        <f t="shared" si="22"/>
        <v/>
      </c>
      <c r="CH387" s="510" t="str">
        <f>分岐管理シート!AW387</f>
        <v/>
      </c>
      <c r="CI387" s="510" t="str">
        <f t="shared" si="23"/>
        <v/>
      </c>
      <c r="CJ387" s="52" t="str">
        <f t="shared" si="24"/>
        <v/>
      </c>
      <c r="CK387" s="11">
        <f t="shared" si="25"/>
        <v>0</v>
      </c>
    </row>
    <row r="388" spans="1:89" ht="23.4" x14ac:dyDescent="0.2">
      <c r="A388" s="16"/>
      <c r="B388" s="458"/>
      <c r="C388" s="446">
        <v>316</v>
      </c>
      <c r="D388" s="459"/>
      <c r="E388" s="460"/>
      <c r="F388" s="460"/>
      <c r="G388" s="449"/>
      <c r="H388" s="449"/>
      <c r="I388" s="452"/>
      <c r="J388" s="450"/>
      <c r="K388" s="449"/>
      <c r="L388" s="452"/>
      <c r="M388" s="452"/>
      <c r="N388" s="301">
        <v>0</v>
      </c>
      <c r="O388" s="302">
        <v>0</v>
      </c>
      <c r="P388" s="453"/>
      <c r="Q388" s="307"/>
      <c r="R388" s="307"/>
      <c r="S388" s="307"/>
      <c r="T388" s="307"/>
      <c r="U388" s="307"/>
      <c r="V388" s="454"/>
      <c r="W388" s="308"/>
      <c r="X388" s="308"/>
      <c r="Y388" s="308"/>
      <c r="Z388" s="469"/>
      <c r="AA388" s="452"/>
      <c r="AB388" s="449"/>
      <c r="AC388" s="449"/>
      <c r="AD388" s="449"/>
      <c r="AE388" s="544"/>
      <c r="AF388" s="583"/>
      <c r="AG388" s="554"/>
      <c r="AH388" s="455"/>
      <c r="AI388" s="563"/>
      <c r="AJ388" s="593"/>
      <c r="AK388" s="571"/>
      <c r="AL388" s="456"/>
      <c r="AM388" s="379"/>
      <c r="AN388" s="425"/>
      <c r="AO388" s="498"/>
      <c r="AP388" s="23"/>
      <c r="AQ388" s="27"/>
      <c r="AR388" s="31"/>
      <c r="AS388" s="31"/>
      <c r="AT388" s="35"/>
      <c r="AU388" s="37"/>
      <c r="AV388" s="14"/>
      <c r="AW388" s="14"/>
      <c r="AX388" s="14"/>
      <c r="AY388" s="13"/>
      <c r="AZ388" s="41"/>
      <c r="BA388" s="42"/>
      <c r="BB388" s="37"/>
      <c r="BC388" s="37"/>
      <c r="BD388" s="37"/>
      <c r="BE388" s="42"/>
      <c r="BF388" s="42"/>
      <c r="BG388" s="42"/>
      <c r="BH388" s="42"/>
      <c r="BI388" s="37"/>
      <c r="BJ388" s="37"/>
      <c r="BK388" s="45"/>
      <c r="BL388" s="45"/>
      <c r="BM388" s="45"/>
      <c r="BN388" s="45"/>
      <c r="BO388" s="42"/>
      <c r="BP388" s="42"/>
      <c r="BQ388" s="42"/>
      <c r="BR388" s="45"/>
      <c r="BS388" s="37"/>
      <c r="BT388" s="45"/>
      <c r="BU388" s="47"/>
      <c r="BV388" s="51"/>
      <c r="BW388" s="520"/>
      <c r="BX388" s="529" t="str">
        <f t="shared" si="21"/>
        <v/>
      </c>
      <c r="BY388" s="510" t="str">
        <f>IF(F388="","",IF(OR(分岐管理シート!AF388&lt;13,分岐管理シート!AF388&gt;26),"error",""))</f>
        <v/>
      </c>
      <c r="BZ388" s="510" t="str">
        <f>IF(F388="","",IF(VLOOKUP(AE388,―!$AD$1:$AE$26,2,FALSE)&lt;=VLOOKUP(AF388,―!$AD$15:$AE$27,2,FALSE),"","error"))</f>
        <v/>
      </c>
      <c r="CA388" s="510"/>
      <c r="CB388" s="510"/>
      <c r="CC388" s="510"/>
      <c r="CD388" s="510"/>
      <c r="CE388" s="510"/>
      <c r="CF388" s="510"/>
      <c r="CG388" s="510" t="str">
        <f t="shared" si="22"/>
        <v/>
      </c>
      <c r="CH388" s="510" t="str">
        <f>分岐管理シート!AW388</f>
        <v/>
      </c>
      <c r="CI388" s="510" t="str">
        <f t="shared" si="23"/>
        <v/>
      </c>
      <c r="CJ388" s="52" t="str">
        <f t="shared" si="24"/>
        <v/>
      </c>
      <c r="CK388" s="11">
        <f t="shared" si="25"/>
        <v>0</v>
      </c>
    </row>
    <row r="389" spans="1:89" ht="23.4" x14ac:dyDescent="0.2">
      <c r="A389" s="16"/>
      <c r="B389" s="458"/>
      <c r="C389" s="457">
        <v>317</v>
      </c>
      <c r="D389" s="459"/>
      <c r="E389" s="460"/>
      <c r="F389" s="460"/>
      <c r="G389" s="449"/>
      <c r="H389" s="449"/>
      <c r="I389" s="452"/>
      <c r="J389" s="450"/>
      <c r="K389" s="449"/>
      <c r="L389" s="452"/>
      <c r="M389" s="452"/>
      <c r="N389" s="301">
        <v>0</v>
      </c>
      <c r="O389" s="302">
        <v>0</v>
      </c>
      <c r="P389" s="453"/>
      <c r="Q389" s="307"/>
      <c r="R389" s="307"/>
      <c r="S389" s="307"/>
      <c r="T389" s="307"/>
      <c r="U389" s="307"/>
      <c r="V389" s="454"/>
      <c r="W389" s="308"/>
      <c r="X389" s="308"/>
      <c r="Y389" s="308"/>
      <c r="Z389" s="469"/>
      <c r="AA389" s="452"/>
      <c r="AB389" s="449"/>
      <c r="AC389" s="449"/>
      <c r="AD389" s="449"/>
      <c r="AE389" s="544"/>
      <c r="AF389" s="583"/>
      <c r="AG389" s="554"/>
      <c r="AH389" s="455"/>
      <c r="AI389" s="563"/>
      <c r="AJ389" s="593"/>
      <c r="AK389" s="571"/>
      <c r="AL389" s="456"/>
      <c r="AM389" s="379"/>
      <c r="AN389" s="425"/>
      <c r="AO389" s="498"/>
      <c r="AP389" s="23"/>
      <c r="AQ389" s="27"/>
      <c r="AR389" s="31"/>
      <c r="AS389" s="31"/>
      <c r="AT389" s="35"/>
      <c r="AU389" s="37"/>
      <c r="AV389" s="14"/>
      <c r="AW389" s="14"/>
      <c r="AX389" s="14"/>
      <c r="AY389" s="13"/>
      <c r="AZ389" s="41"/>
      <c r="BA389" s="42"/>
      <c r="BB389" s="37"/>
      <c r="BC389" s="37"/>
      <c r="BD389" s="37"/>
      <c r="BE389" s="42"/>
      <c r="BF389" s="42"/>
      <c r="BG389" s="42"/>
      <c r="BH389" s="42"/>
      <c r="BI389" s="37"/>
      <c r="BJ389" s="37"/>
      <c r="BK389" s="45"/>
      <c r="BL389" s="45"/>
      <c r="BM389" s="45"/>
      <c r="BN389" s="45"/>
      <c r="BO389" s="42"/>
      <c r="BP389" s="42"/>
      <c r="BQ389" s="42"/>
      <c r="BR389" s="45"/>
      <c r="BS389" s="37"/>
      <c r="BT389" s="45"/>
      <c r="BU389" s="47"/>
      <c r="BV389" s="51"/>
      <c r="BW389" s="520"/>
      <c r="BX389" s="529" t="str">
        <f t="shared" si="21"/>
        <v/>
      </c>
      <c r="BY389" s="510" t="str">
        <f>IF(F389="","",IF(OR(分岐管理シート!AF389&lt;13,分岐管理シート!AF389&gt;26),"error",""))</f>
        <v/>
      </c>
      <c r="BZ389" s="510" t="str">
        <f>IF(F389="","",IF(VLOOKUP(AE389,―!$AD$1:$AE$26,2,FALSE)&lt;=VLOOKUP(AF389,―!$AD$15:$AE$27,2,FALSE),"","error"))</f>
        <v/>
      </c>
      <c r="CA389" s="510"/>
      <c r="CB389" s="510"/>
      <c r="CC389" s="510"/>
      <c r="CD389" s="510"/>
      <c r="CE389" s="510"/>
      <c r="CF389" s="510"/>
      <c r="CG389" s="510" t="str">
        <f t="shared" si="22"/>
        <v/>
      </c>
      <c r="CH389" s="510" t="str">
        <f>分岐管理シート!AW389</f>
        <v/>
      </c>
      <c r="CI389" s="510" t="str">
        <f t="shared" si="23"/>
        <v/>
      </c>
      <c r="CJ389" s="52" t="str">
        <f t="shared" si="24"/>
        <v/>
      </c>
      <c r="CK389" s="11">
        <f t="shared" si="25"/>
        <v>0</v>
      </c>
    </row>
    <row r="390" spans="1:89" ht="23.4" x14ac:dyDescent="0.2">
      <c r="A390" s="16"/>
      <c r="B390" s="458"/>
      <c r="C390" s="457">
        <v>318</v>
      </c>
      <c r="D390" s="459"/>
      <c r="E390" s="460"/>
      <c r="F390" s="460"/>
      <c r="G390" s="449"/>
      <c r="H390" s="449"/>
      <c r="I390" s="452"/>
      <c r="J390" s="450"/>
      <c r="K390" s="449"/>
      <c r="L390" s="452"/>
      <c r="M390" s="452"/>
      <c r="N390" s="301">
        <v>0</v>
      </c>
      <c r="O390" s="302">
        <v>0</v>
      </c>
      <c r="P390" s="453"/>
      <c r="Q390" s="307"/>
      <c r="R390" s="307"/>
      <c r="S390" s="307"/>
      <c r="T390" s="307"/>
      <c r="U390" s="307"/>
      <c r="V390" s="454"/>
      <c r="W390" s="308"/>
      <c r="X390" s="308"/>
      <c r="Y390" s="308"/>
      <c r="Z390" s="469"/>
      <c r="AA390" s="452"/>
      <c r="AB390" s="449"/>
      <c r="AC390" s="449"/>
      <c r="AD390" s="449"/>
      <c r="AE390" s="544"/>
      <c r="AF390" s="583"/>
      <c r="AG390" s="554"/>
      <c r="AH390" s="455"/>
      <c r="AI390" s="563"/>
      <c r="AJ390" s="593"/>
      <c r="AK390" s="571"/>
      <c r="AL390" s="456"/>
      <c r="AM390" s="379"/>
      <c r="AN390" s="425"/>
      <c r="AO390" s="498"/>
      <c r="AP390" s="23"/>
      <c r="AQ390" s="27"/>
      <c r="AR390" s="31"/>
      <c r="AS390" s="31"/>
      <c r="AT390" s="35"/>
      <c r="AU390" s="37"/>
      <c r="AV390" s="14"/>
      <c r="AW390" s="14"/>
      <c r="AX390" s="14"/>
      <c r="AY390" s="13"/>
      <c r="AZ390" s="41"/>
      <c r="BA390" s="42"/>
      <c r="BB390" s="37"/>
      <c r="BC390" s="37"/>
      <c r="BD390" s="37"/>
      <c r="BE390" s="42"/>
      <c r="BF390" s="42"/>
      <c r="BG390" s="42"/>
      <c r="BH390" s="42"/>
      <c r="BI390" s="37"/>
      <c r="BJ390" s="37"/>
      <c r="BK390" s="45"/>
      <c r="BL390" s="45"/>
      <c r="BM390" s="45"/>
      <c r="BN390" s="45"/>
      <c r="BO390" s="42"/>
      <c r="BP390" s="42"/>
      <c r="BQ390" s="42"/>
      <c r="BR390" s="45"/>
      <c r="BS390" s="37"/>
      <c r="BT390" s="45"/>
      <c r="BU390" s="47"/>
      <c r="BV390" s="51"/>
      <c r="BW390" s="520"/>
      <c r="BX390" s="529" t="str">
        <f t="shared" si="21"/>
        <v/>
      </c>
      <c r="BY390" s="510" t="str">
        <f>IF(F390="","",IF(OR(分岐管理シート!AF390&lt;13,分岐管理シート!AF390&gt;26),"error",""))</f>
        <v/>
      </c>
      <c r="BZ390" s="510" t="str">
        <f>IF(F390="","",IF(VLOOKUP(AE390,―!$AD$1:$AE$26,2,FALSE)&lt;=VLOOKUP(AF390,―!$AD$15:$AE$27,2,FALSE),"","error"))</f>
        <v/>
      </c>
      <c r="CA390" s="510"/>
      <c r="CB390" s="510"/>
      <c r="CC390" s="510"/>
      <c r="CD390" s="510"/>
      <c r="CE390" s="510"/>
      <c r="CF390" s="510"/>
      <c r="CG390" s="510" t="str">
        <f t="shared" si="22"/>
        <v/>
      </c>
      <c r="CH390" s="510" t="str">
        <f>分岐管理シート!AW390</f>
        <v/>
      </c>
      <c r="CI390" s="510" t="str">
        <f t="shared" si="23"/>
        <v/>
      </c>
      <c r="CJ390" s="52" t="str">
        <f t="shared" si="24"/>
        <v/>
      </c>
      <c r="CK390" s="11">
        <f t="shared" si="25"/>
        <v>0</v>
      </c>
    </row>
    <row r="391" spans="1:89" ht="23.4" x14ac:dyDescent="0.2">
      <c r="A391" s="16"/>
      <c r="B391" s="458"/>
      <c r="C391" s="446">
        <v>319</v>
      </c>
      <c r="D391" s="459"/>
      <c r="E391" s="460"/>
      <c r="F391" s="460"/>
      <c r="G391" s="449"/>
      <c r="H391" s="449"/>
      <c r="I391" s="452"/>
      <c r="J391" s="450"/>
      <c r="K391" s="449"/>
      <c r="L391" s="452"/>
      <c r="M391" s="452"/>
      <c r="N391" s="301">
        <v>0</v>
      </c>
      <c r="O391" s="302">
        <v>0</v>
      </c>
      <c r="P391" s="453"/>
      <c r="Q391" s="307"/>
      <c r="R391" s="307"/>
      <c r="S391" s="307"/>
      <c r="T391" s="307"/>
      <c r="U391" s="307"/>
      <c r="V391" s="454"/>
      <c r="W391" s="308"/>
      <c r="X391" s="308"/>
      <c r="Y391" s="308"/>
      <c r="Z391" s="469"/>
      <c r="AA391" s="452"/>
      <c r="AB391" s="449"/>
      <c r="AC391" s="449"/>
      <c r="AD391" s="449"/>
      <c r="AE391" s="544"/>
      <c r="AF391" s="583"/>
      <c r="AG391" s="554"/>
      <c r="AH391" s="455"/>
      <c r="AI391" s="563"/>
      <c r="AJ391" s="593"/>
      <c r="AK391" s="571"/>
      <c r="AL391" s="456"/>
      <c r="AM391" s="379"/>
      <c r="AN391" s="425"/>
      <c r="AO391" s="498"/>
      <c r="AP391" s="23"/>
      <c r="AQ391" s="27"/>
      <c r="AR391" s="31"/>
      <c r="AS391" s="31"/>
      <c r="AT391" s="35"/>
      <c r="AU391" s="37"/>
      <c r="AV391" s="14"/>
      <c r="AW391" s="14"/>
      <c r="AX391" s="14"/>
      <c r="AY391" s="13"/>
      <c r="AZ391" s="41"/>
      <c r="BA391" s="42"/>
      <c r="BB391" s="37"/>
      <c r="BC391" s="37"/>
      <c r="BD391" s="37"/>
      <c r="BE391" s="42"/>
      <c r="BF391" s="42"/>
      <c r="BG391" s="42"/>
      <c r="BH391" s="42"/>
      <c r="BI391" s="37"/>
      <c r="BJ391" s="37"/>
      <c r="BK391" s="45"/>
      <c r="BL391" s="45"/>
      <c r="BM391" s="45"/>
      <c r="BN391" s="45"/>
      <c r="BO391" s="42"/>
      <c r="BP391" s="42"/>
      <c r="BQ391" s="42"/>
      <c r="BR391" s="45"/>
      <c r="BS391" s="37"/>
      <c r="BT391" s="45"/>
      <c r="BU391" s="47"/>
      <c r="BV391" s="51"/>
      <c r="BW391" s="520"/>
      <c r="BX391" s="529" t="str">
        <f t="shared" si="21"/>
        <v/>
      </c>
      <c r="BY391" s="510" t="str">
        <f>IF(F391="","",IF(OR(分岐管理シート!AF391&lt;13,分岐管理シート!AF391&gt;26),"error",""))</f>
        <v/>
      </c>
      <c r="BZ391" s="510" t="str">
        <f>IF(F391="","",IF(VLOOKUP(AE391,―!$AD$1:$AE$26,2,FALSE)&lt;=VLOOKUP(AF391,―!$AD$15:$AE$27,2,FALSE),"","error"))</f>
        <v/>
      </c>
      <c r="CA391" s="510"/>
      <c r="CB391" s="510"/>
      <c r="CC391" s="510"/>
      <c r="CD391" s="510"/>
      <c r="CE391" s="510"/>
      <c r="CF391" s="510"/>
      <c r="CG391" s="510" t="str">
        <f t="shared" si="22"/>
        <v/>
      </c>
      <c r="CH391" s="510" t="str">
        <f>分岐管理シート!AW391</f>
        <v/>
      </c>
      <c r="CI391" s="510" t="str">
        <f t="shared" si="23"/>
        <v/>
      </c>
      <c r="CJ391" s="52" t="str">
        <f t="shared" si="24"/>
        <v/>
      </c>
      <c r="CK391" s="11">
        <f t="shared" si="25"/>
        <v>0</v>
      </c>
    </row>
    <row r="392" spans="1:89" ht="23.4" x14ac:dyDescent="0.2">
      <c r="A392" s="16"/>
      <c r="B392" s="458"/>
      <c r="C392" s="457">
        <v>320</v>
      </c>
      <c r="D392" s="459"/>
      <c r="E392" s="460"/>
      <c r="F392" s="460"/>
      <c r="G392" s="449"/>
      <c r="H392" s="449"/>
      <c r="I392" s="452"/>
      <c r="J392" s="450"/>
      <c r="K392" s="449"/>
      <c r="L392" s="452"/>
      <c r="M392" s="452"/>
      <c r="N392" s="301">
        <v>0</v>
      </c>
      <c r="O392" s="302">
        <v>0</v>
      </c>
      <c r="P392" s="453"/>
      <c r="Q392" s="307"/>
      <c r="R392" s="307"/>
      <c r="S392" s="307"/>
      <c r="T392" s="307"/>
      <c r="U392" s="307"/>
      <c r="V392" s="454"/>
      <c r="W392" s="308"/>
      <c r="X392" s="308"/>
      <c r="Y392" s="308"/>
      <c r="Z392" s="469"/>
      <c r="AA392" s="452"/>
      <c r="AB392" s="449"/>
      <c r="AC392" s="449"/>
      <c r="AD392" s="449"/>
      <c r="AE392" s="544"/>
      <c r="AF392" s="583"/>
      <c r="AG392" s="554"/>
      <c r="AH392" s="455"/>
      <c r="AI392" s="563"/>
      <c r="AJ392" s="593"/>
      <c r="AK392" s="571"/>
      <c r="AL392" s="456"/>
      <c r="AM392" s="379"/>
      <c r="AN392" s="425"/>
      <c r="AO392" s="498"/>
      <c r="AP392" s="23"/>
      <c r="AQ392" s="27"/>
      <c r="AR392" s="31"/>
      <c r="AS392" s="31"/>
      <c r="AT392" s="35"/>
      <c r="AU392" s="37"/>
      <c r="AV392" s="14"/>
      <c r="AW392" s="14"/>
      <c r="AX392" s="14"/>
      <c r="AY392" s="13"/>
      <c r="AZ392" s="41"/>
      <c r="BA392" s="42"/>
      <c r="BB392" s="37"/>
      <c r="BC392" s="37"/>
      <c r="BD392" s="37"/>
      <c r="BE392" s="42"/>
      <c r="BF392" s="42"/>
      <c r="BG392" s="42"/>
      <c r="BH392" s="42"/>
      <c r="BI392" s="37"/>
      <c r="BJ392" s="37"/>
      <c r="BK392" s="45"/>
      <c r="BL392" s="45"/>
      <c r="BM392" s="45"/>
      <c r="BN392" s="45"/>
      <c r="BO392" s="42"/>
      <c r="BP392" s="42"/>
      <c r="BQ392" s="42"/>
      <c r="BR392" s="45"/>
      <c r="BS392" s="37"/>
      <c r="BT392" s="45"/>
      <c r="BU392" s="47"/>
      <c r="BV392" s="51"/>
      <c r="BW392" s="520"/>
      <c r="BX392" s="529" t="str">
        <f t="shared" si="21"/>
        <v/>
      </c>
      <c r="BY392" s="510" t="str">
        <f>IF(F392="","",IF(OR(分岐管理シート!AF392&lt;13,分岐管理シート!AF392&gt;26),"error",""))</f>
        <v/>
      </c>
      <c r="BZ392" s="510" t="str">
        <f>IF(F392="","",IF(VLOOKUP(AE392,―!$AD$1:$AE$26,2,FALSE)&lt;=VLOOKUP(AF392,―!$AD$15:$AE$27,2,FALSE),"","error"))</f>
        <v/>
      </c>
      <c r="CA392" s="510"/>
      <c r="CB392" s="510"/>
      <c r="CC392" s="510"/>
      <c r="CD392" s="510"/>
      <c r="CE392" s="510"/>
      <c r="CF392" s="510"/>
      <c r="CG392" s="510" t="str">
        <f t="shared" si="22"/>
        <v/>
      </c>
      <c r="CH392" s="510" t="str">
        <f>分岐管理シート!AW392</f>
        <v/>
      </c>
      <c r="CI392" s="510" t="str">
        <f t="shared" si="23"/>
        <v/>
      </c>
      <c r="CJ392" s="52" t="str">
        <f t="shared" si="24"/>
        <v/>
      </c>
      <c r="CK392" s="11">
        <f t="shared" si="25"/>
        <v>0</v>
      </c>
    </row>
    <row r="393" spans="1:89" ht="23.4" x14ac:dyDescent="0.2">
      <c r="A393" s="16"/>
      <c r="B393" s="458"/>
      <c r="C393" s="457">
        <v>321</v>
      </c>
      <c r="D393" s="459"/>
      <c r="E393" s="460"/>
      <c r="F393" s="460"/>
      <c r="G393" s="449"/>
      <c r="H393" s="449"/>
      <c r="I393" s="452"/>
      <c r="J393" s="450"/>
      <c r="K393" s="449"/>
      <c r="L393" s="452"/>
      <c r="M393" s="452"/>
      <c r="N393" s="301">
        <v>0</v>
      </c>
      <c r="O393" s="302">
        <v>0</v>
      </c>
      <c r="P393" s="453"/>
      <c r="Q393" s="307"/>
      <c r="R393" s="307"/>
      <c r="S393" s="307"/>
      <c r="T393" s="307"/>
      <c r="U393" s="307"/>
      <c r="V393" s="454"/>
      <c r="W393" s="308"/>
      <c r="X393" s="308"/>
      <c r="Y393" s="308"/>
      <c r="Z393" s="469"/>
      <c r="AA393" s="452"/>
      <c r="AB393" s="449"/>
      <c r="AC393" s="449"/>
      <c r="AD393" s="449"/>
      <c r="AE393" s="544"/>
      <c r="AF393" s="583"/>
      <c r="AG393" s="554"/>
      <c r="AH393" s="455"/>
      <c r="AI393" s="563"/>
      <c r="AJ393" s="593"/>
      <c r="AK393" s="571"/>
      <c r="AL393" s="456"/>
      <c r="AM393" s="379"/>
      <c r="AN393" s="425"/>
      <c r="AO393" s="498"/>
      <c r="AP393" s="23"/>
      <c r="AQ393" s="27"/>
      <c r="AR393" s="31"/>
      <c r="AS393" s="31"/>
      <c r="AT393" s="35"/>
      <c r="AU393" s="37"/>
      <c r="AV393" s="14"/>
      <c r="AW393" s="14"/>
      <c r="AX393" s="14"/>
      <c r="AY393" s="13"/>
      <c r="AZ393" s="41"/>
      <c r="BA393" s="42"/>
      <c r="BB393" s="37"/>
      <c r="BC393" s="37"/>
      <c r="BD393" s="37"/>
      <c r="BE393" s="42"/>
      <c r="BF393" s="42"/>
      <c r="BG393" s="42"/>
      <c r="BH393" s="42"/>
      <c r="BI393" s="37"/>
      <c r="BJ393" s="37"/>
      <c r="BK393" s="45"/>
      <c r="BL393" s="45"/>
      <c r="BM393" s="45"/>
      <c r="BN393" s="45"/>
      <c r="BO393" s="42"/>
      <c r="BP393" s="42"/>
      <c r="BQ393" s="42"/>
      <c r="BR393" s="45"/>
      <c r="BS393" s="37"/>
      <c r="BT393" s="45"/>
      <c r="BU393" s="47"/>
      <c r="BV393" s="51"/>
      <c r="BW393" s="520"/>
      <c r="BX393" s="529" t="str">
        <f t="shared" si="21"/>
        <v/>
      </c>
      <c r="BY393" s="510" t="str">
        <f>IF(F393="","",IF(OR(分岐管理シート!AF393&lt;13,分岐管理シート!AF393&gt;26),"error",""))</f>
        <v/>
      </c>
      <c r="BZ393" s="510" t="str">
        <f>IF(F393="","",IF(VLOOKUP(AE393,―!$AD$1:$AE$26,2,FALSE)&lt;=VLOOKUP(AF393,―!$AD$15:$AE$27,2,FALSE),"","error"))</f>
        <v/>
      </c>
      <c r="CA393" s="510"/>
      <c r="CB393" s="510"/>
      <c r="CC393" s="510"/>
      <c r="CD393" s="510"/>
      <c r="CE393" s="510"/>
      <c r="CF393" s="510"/>
      <c r="CG393" s="510" t="str">
        <f t="shared" si="22"/>
        <v/>
      </c>
      <c r="CH393" s="510" t="str">
        <f>分岐管理シート!AW393</f>
        <v/>
      </c>
      <c r="CI393" s="510" t="str">
        <f t="shared" si="23"/>
        <v/>
      </c>
      <c r="CJ393" s="52" t="str">
        <f t="shared" si="24"/>
        <v/>
      </c>
      <c r="CK393" s="11">
        <f t="shared" si="25"/>
        <v>0</v>
      </c>
    </row>
    <row r="394" spans="1:89" ht="23.4" x14ac:dyDescent="0.2">
      <c r="A394" s="16"/>
      <c r="B394" s="458"/>
      <c r="C394" s="446">
        <v>322</v>
      </c>
      <c r="D394" s="459"/>
      <c r="E394" s="460"/>
      <c r="F394" s="460"/>
      <c r="G394" s="449"/>
      <c r="H394" s="449"/>
      <c r="I394" s="452"/>
      <c r="J394" s="450"/>
      <c r="K394" s="449"/>
      <c r="L394" s="452"/>
      <c r="M394" s="452"/>
      <c r="N394" s="301">
        <v>0</v>
      </c>
      <c r="O394" s="302">
        <v>0</v>
      </c>
      <c r="P394" s="453"/>
      <c r="Q394" s="307"/>
      <c r="R394" s="307"/>
      <c r="S394" s="307"/>
      <c r="T394" s="307"/>
      <c r="U394" s="307"/>
      <c r="V394" s="454"/>
      <c r="W394" s="308"/>
      <c r="X394" s="308"/>
      <c r="Y394" s="308"/>
      <c r="Z394" s="469"/>
      <c r="AA394" s="452"/>
      <c r="AB394" s="449"/>
      <c r="AC394" s="449"/>
      <c r="AD394" s="449"/>
      <c r="AE394" s="544"/>
      <c r="AF394" s="583"/>
      <c r="AG394" s="554"/>
      <c r="AH394" s="455"/>
      <c r="AI394" s="563"/>
      <c r="AJ394" s="593"/>
      <c r="AK394" s="571"/>
      <c r="AL394" s="456"/>
      <c r="AM394" s="379"/>
      <c r="AN394" s="425"/>
      <c r="AO394" s="498"/>
      <c r="AP394" s="23"/>
      <c r="AQ394" s="27"/>
      <c r="AR394" s="31"/>
      <c r="AS394" s="31"/>
      <c r="AT394" s="35"/>
      <c r="AU394" s="37"/>
      <c r="AV394" s="14"/>
      <c r="AW394" s="14"/>
      <c r="AX394" s="14"/>
      <c r="AY394" s="13"/>
      <c r="AZ394" s="41"/>
      <c r="BA394" s="42"/>
      <c r="BB394" s="37"/>
      <c r="BC394" s="37"/>
      <c r="BD394" s="37"/>
      <c r="BE394" s="42"/>
      <c r="BF394" s="42"/>
      <c r="BG394" s="42"/>
      <c r="BH394" s="42"/>
      <c r="BI394" s="37"/>
      <c r="BJ394" s="37"/>
      <c r="BK394" s="45"/>
      <c r="BL394" s="45"/>
      <c r="BM394" s="45"/>
      <c r="BN394" s="45"/>
      <c r="BO394" s="42"/>
      <c r="BP394" s="42"/>
      <c r="BQ394" s="42"/>
      <c r="BR394" s="45"/>
      <c r="BS394" s="37"/>
      <c r="BT394" s="45"/>
      <c r="BU394" s="47"/>
      <c r="BV394" s="51"/>
      <c r="BW394" s="520"/>
      <c r="BX394" s="529" t="str">
        <f t="shared" ref="BX394:BX457" si="26">IF(F394="","",IF(AF394&gt;0,"","error"))</f>
        <v/>
      </c>
      <c r="BY394" s="510" t="str">
        <f>IF(F394="","",IF(OR(分岐管理シート!AF394&lt;13,分岐管理シート!AF394&gt;26),"error",""))</f>
        <v/>
      </c>
      <c r="BZ394" s="510" t="str">
        <f>IF(F394="","",IF(VLOOKUP(AE394,―!$AD$1:$AE$26,2,FALSE)&lt;=VLOOKUP(AF394,―!$AD$15:$AE$27,2,FALSE),"","error"))</f>
        <v/>
      </c>
      <c r="CA394" s="510"/>
      <c r="CB394" s="510"/>
      <c r="CC394" s="510"/>
      <c r="CD394" s="510"/>
      <c r="CE394" s="510"/>
      <c r="CF394" s="510"/>
      <c r="CG394" s="510" t="str">
        <f t="shared" ref="CG394:CG457" si="27">IF(AND(AD394&lt;&gt;"○",AF394="R7.4以降"),IF(AJ394="","error",""),"")</f>
        <v/>
      </c>
      <c r="CH394" s="510" t="str">
        <f>分岐管理シート!AW394</f>
        <v/>
      </c>
      <c r="CI394" s="510" t="str">
        <f t="shared" ref="CI394:CI457" si="28">IF(AND(H394="",OR(AJ394&lt;&gt;"",AK394&lt;&gt;"")),"error","")</f>
        <v/>
      </c>
      <c r="CJ394" s="52" t="str">
        <f t="shared" ref="CJ394:CJ457" si="29">IF(AJ394&lt;&gt;"",IF(AND(AD394&lt;&gt;"○",AF394="R7.4以降"),"","error"),"")</f>
        <v/>
      </c>
      <c r="CK394" s="11">
        <f t="shared" ref="CK394:CK457" si="30">IF(COUNTIF(BX394:CJ394,"error")&gt;0,1,0)</f>
        <v>0</v>
      </c>
    </row>
    <row r="395" spans="1:89" ht="23.4" x14ac:dyDescent="0.2">
      <c r="A395" s="16"/>
      <c r="B395" s="458"/>
      <c r="C395" s="457">
        <v>323</v>
      </c>
      <c r="D395" s="459"/>
      <c r="E395" s="460"/>
      <c r="F395" s="460"/>
      <c r="G395" s="449"/>
      <c r="H395" s="449"/>
      <c r="I395" s="452"/>
      <c r="J395" s="450"/>
      <c r="K395" s="449"/>
      <c r="L395" s="452"/>
      <c r="M395" s="452"/>
      <c r="N395" s="301">
        <v>0</v>
      </c>
      <c r="O395" s="302">
        <v>0</v>
      </c>
      <c r="P395" s="453"/>
      <c r="Q395" s="307"/>
      <c r="R395" s="307"/>
      <c r="S395" s="307"/>
      <c r="T395" s="307"/>
      <c r="U395" s="307"/>
      <c r="V395" s="454"/>
      <c r="W395" s="308"/>
      <c r="X395" s="308"/>
      <c r="Y395" s="308"/>
      <c r="Z395" s="469"/>
      <c r="AA395" s="452"/>
      <c r="AB395" s="449"/>
      <c r="AC395" s="449"/>
      <c r="AD395" s="449"/>
      <c r="AE395" s="544"/>
      <c r="AF395" s="583"/>
      <c r="AG395" s="554"/>
      <c r="AH395" s="455"/>
      <c r="AI395" s="563"/>
      <c r="AJ395" s="593"/>
      <c r="AK395" s="571"/>
      <c r="AL395" s="456"/>
      <c r="AM395" s="379"/>
      <c r="AN395" s="425"/>
      <c r="AO395" s="498"/>
      <c r="AP395" s="23"/>
      <c r="AQ395" s="27"/>
      <c r="AR395" s="31"/>
      <c r="AS395" s="31"/>
      <c r="AT395" s="35"/>
      <c r="AU395" s="37"/>
      <c r="AV395" s="14"/>
      <c r="AW395" s="14"/>
      <c r="AX395" s="14"/>
      <c r="AY395" s="13"/>
      <c r="AZ395" s="41"/>
      <c r="BA395" s="42"/>
      <c r="BB395" s="37"/>
      <c r="BC395" s="37"/>
      <c r="BD395" s="37"/>
      <c r="BE395" s="42"/>
      <c r="BF395" s="42"/>
      <c r="BG395" s="42"/>
      <c r="BH395" s="42"/>
      <c r="BI395" s="37"/>
      <c r="BJ395" s="37"/>
      <c r="BK395" s="45"/>
      <c r="BL395" s="45"/>
      <c r="BM395" s="45"/>
      <c r="BN395" s="45"/>
      <c r="BO395" s="42"/>
      <c r="BP395" s="42"/>
      <c r="BQ395" s="42"/>
      <c r="BR395" s="45"/>
      <c r="BS395" s="37"/>
      <c r="BT395" s="45"/>
      <c r="BU395" s="47"/>
      <c r="BV395" s="51"/>
      <c r="BW395" s="520"/>
      <c r="BX395" s="529" t="str">
        <f t="shared" si="26"/>
        <v/>
      </c>
      <c r="BY395" s="510" t="str">
        <f>IF(F395="","",IF(OR(分岐管理シート!AF395&lt;13,分岐管理シート!AF395&gt;26),"error",""))</f>
        <v/>
      </c>
      <c r="BZ395" s="510" t="str">
        <f>IF(F395="","",IF(VLOOKUP(AE395,―!$AD$1:$AE$26,2,FALSE)&lt;=VLOOKUP(AF395,―!$AD$15:$AE$27,2,FALSE),"","error"))</f>
        <v/>
      </c>
      <c r="CA395" s="510"/>
      <c r="CB395" s="510"/>
      <c r="CC395" s="510"/>
      <c r="CD395" s="510"/>
      <c r="CE395" s="510"/>
      <c r="CF395" s="510"/>
      <c r="CG395" s="510" t="str">
        <f t="shared" si="27"/>
        <v/>
      </c>
      <c r="CH395" s="510" t="str">
        <f>分岐管理シート!AW395</f>
        <v/>
      </c>
      <c r="CI395" s="510" t="str">
        <f t="shared" si="28"/>
        <v/>
      </c>
      <c r="CJ395" s="52" t="str">
        <f t="shared" si="29"/>
        <v/>
      </c>
      <c r="CK395" s="11">
        <f t="shared" si="30"/>
        <v>0</v>
      </c>
    </row>
    <row r="396" spans="1:89" ht="23.4" x14ac:dyDescent="0.2">
      <c r="A396" s="16"/>
      <c r="B396" s="458"/>
      <c r="C396" s="457">
        <v>324</v>
      </c>
      <c r="D396" s="459"/>
      <c r="E396" s="460"/>
      <c r="F396" s="460"/>
      <c r="G396" s="449"/>
      <c r="H396" s="449"/>
      <c r="I396" s="452"/>
      <c r="J396" s="450"/>
      <c r="K396" s="449"/>
      <c r="L396" s="452"/>
      <c r="M396" s="452"/>
      <c r="N396" s="301">
        <v>0</v>
      </c>
      <c r="O396" s="302">
        <v>0</v>
      </c>
      <c r="P396" s="453"/>
      <c r="Q396" s="307"/>
      <c r="R396" s="307"/>
      <c r="S396" s="307"/>
      <c r="T396" s="307"/>
      <c r="U396" s="307"/>
      <c r="V396" s="454"/>
      <c r="W396" s="308"/>
      <c r="X396" s="308"/>
      <c r="Y396" s="308"/>
      <c r="Z396" s="469"/>
      <c r="AA396" s="452"/>
      <c r="AB396" s="449"/>
      <c r="AC396" s="449"/>
      <c r="AD396" s="449"/>
      <c r="AE396" s="544"/>
      <c r="AF396" s="583"/>
      <c r="AG396" s="554"/>
      <c r="AH396" s="455"/>
      <c r="AI396" s="563"/>
      <c r="AJ396" s="593"/>
      <c r="AK396" s="571"/>
      <c r="AL396" s="456"/>
      <c r="AM396" s="379"/>
      <c r="AN396" s="425"/>
      <c r="AO396" s="498"/>
      <c r="AP396" s="23"/>
      <c r="AQ396" s="27"/>
      <c r="AR396" s="31"/>
      <c r="AS396" s="31"/>
      <c r="AT396" s="35"/>
      <c r="AU396" s="37"/>
      <c r="AV396" s="14"/>
      <c r="AW396" s="14"/>
      <c r="AX396" s="14"/>
      <c r="AY396" s="13"/>
      <c r="AZ396" s="41"/>
      <c r="BA396" s="42"/>
      <c r="BB396" s="37"/>
      <c r="BC396" s="37"/>
      <c r="BD396" s="37"/>
      <c r="BE396" s="42"/>
      <c r="BF396" s="42"/>
      <c r="BG396" s="42"/>
      <c r="BH396" s="42"/>
      <c r="BI396" s="37"/>
      <c r="BJ396" s="37"/>
      <c r="BK396" s="45"/>
      <c r="BL396" s="45"/>
      <c r="BM396" s="45"/>
      <c r="BN396" s="45"/>
      <c r="BO396" s="42"/>
      <c r="BP396" s="42"/>
      <c r="BQ396" s="42"/>
      <c r="BR396" s="45"/>
      <c r="BS396" s="37"/>
      <c r="BT396" s="45"/>
      <c r="BU396" s="47"/>
      <c r="BV396" s="51"/>
      <c r="BW396" s="520"/>
      <c r="BX396" s="529" t="str">
        <f t="shared" si="26"/>
        <v/>
      </c>
      <c r="BY396" s="510" t="str">
        <f>IF(F396="","",IF(OR(分岐管理シート!AF396&lt;13,分岐管理シート!AF396&gt;26),"error",""))</f>
        <v/>
      </c>
      <c r="BZ396" s="510" t="str">
        <f>IF(F396="","",IF(VLOOKUP(AE396,―!$AD$1:$AE$26,2,FALSE)&lt;=VLOOKUP(AF396,―!$AD$15:$AE$27,2,FALSE),"","error"))</f>
        <v/>
      </c>
      <c r="CA396" s="510"/>
      <c r="CB396" s="510"/>
      <c r="CC396" s="510"/>
      <c r="CD396" s="510"/>
      <c r="CE396" s="510"/>
      <c r="CF396" s="510"/>
      <c r="CG396" s="510" t="str">
        <f t="shared" si="27"/>
        <v/>
      </c>
      <c r="CH396" s="510" t="str">
        <f>分岐管理シート!AW396</f>
        <v/>
      </c>
      <c r="CI396" s="510" t="str">
        <f t="shared" si="28"/>
        <v/>
      </c>
      <c r="CJ396" s="52" t="str">
        <f t="shared" si="29"/>
        <v/>
      </c>
      <c r="CK396" s="11">
        <f t="shared" si="30"/>
        <v>0</v>
      </c>
    </row>
    <row r="397" spans="1:89" ht="23.4" x14ac:dyDescent="0.2">
      <c r="A397" s="16"/>
      <c r="B397" s="458"/>
      <c r="C397" s="446">
        <v>325</v>
      </c>
      <c r="D397" s="459"/>
      <c r="E397" s="460"/>
      <c r="F397" s="460"/>
      <c r="G397" s="449"/>
      <c r="H397" s="449"/>
      <c r="I397" s="452"/>
      <c r="J397" s="450"/>
      <c r="K397" s="449"/>
      <c r="L397" s="452"/>
      <c r="M397" s="452"/>
      <c r="N397" s="301">
        <v>0</v>
      </c>
      <c r="O397" s="302">
        <v>0</v>
      </c>
      <c r="P397" s="453"/>
      <c r="Q397" s="307"/>
      <c r="R397" s="307"/>
      <c r="S397" s="307"/>
      <c r="T397" s="307"/>
      <c r="U397" s="307"/>
      <c r="V397" s="454"/>
      <c r="W397" s="308"/>
      <c r="X397" s="308"/>
      <c r="Y397" s="308"/>
      <c r="Z397" s="469"/>
      <c r="AA397" s="452"/>
      <c r="AB397" s="449"/>
      <c r="AC397" s="449"/>
      <c r="AD397" s="449"/>
      <c r="AE397" s="544"/>
      <c r="AF397" s="583"/>
      <c r="AG397" s="554"/>
      <c r="AH397" s="455"/>
      <c r="AI397" s="563"/>
      <c r="AJ397" s="593"/>
      <c r="AK397" s="571"/>
      <c r="AL397" s="456"/>
      <c r="AM397" s="379"/>
      <c r="AN397" s="425"/>
      <c r="AO397" s="498"/>
      <c r="AP397" s="23"/>
      <c r="AQ397" s="27"/>
      <c r="AR397" s="31"/>
      <c r="AS397" s="31"/>
      <c r="AT397" s="35"/>
      <c r="AU397" s="37"/>
      <c r="AV397" s="14"/>
      <c r="AW397" s="14"/>
      <c r="AX397" s="14"/>
      <c r="AY397" s="13"/>
      <c r="AZ397" s="41"/>
      <c r="BA397" s="42"/>
      <c r="BB397" s="37"/>
      <c r="BC397" s="37"/>
      <c r="BD397" s="37"/>
      <c r="BE397" s="42"/>
      <c r="BF397" s="42"/>
      <c r="BG397" s="42"/>
      <c r="BH397" s="42"/>
      <c r="BI397" s="37"/>
      <c r="BJ397" s="37"/>
      <c r="BK397" s="45"/>
      <c r="BL397" s="45"/>
      <c r="BM397" s="45"/>
      <c r="BN397" s="45"/>
      <c r="BO397" s="42"/>
      <c r="BP397" s="42"/>
      <c r="BQ397" s="42"/>
      <c r="BR397" s="45"/>
      <c r="BS397" s="37"/>
      <c r="BT397" s="45"/>
      <c r="BU397" s="47"/>
      <c r="BV397" s="51"/>
      <c r="BW397" s="520"/>
      <c r="BX397" s="529" t="str">
        <f t="shared" si="26"/>
        <v/>
      </c>
      <c r="BY397" s="510" t="str">
        <f>IF(F397="","",IF(OR(分岐管理シート!AF397&lt;13,分岐管理シート!AF397&gt;26),"error",""))</f>
        <v/>
      </c>
      <c r="BZ397" s="510" t="str">
        <f>IF(F397="","",IF(VLOOKUP(AE397,―!$AD$1:$AE$26,2,FALSE)&lt;=VLOOKUP(AF397,―!$AD$15:$AE$27,2,FALSE),"","error"))</f>
        <v/>
      </c>
      <c r="CA397" s="510"/>
      <c r="CB397" s="510"/>
      <c r="CC397" s="510"/>
      <c r="CD397" s="510"/>
      <c r="CE397" s="510"/>
      <c r="CF397" s="510"/>
      <c r="CG397" s="510" t="str">
        <f t="shared" si="27"/>
        <v/>
      </c>
      <c r="CH397" s="510" t="str">
        <f>分岐管理シート!AW397</f>
        <v/>
      </c>
      <c r="CI397" s="510" t="str">
        <f t="shared" si="28"/>
        <v/>
      </c>
      <c r="CJ397" s="52" t="str">
        <f t="shared" si="29"/>
        <v/>
      </c>
      <c r="CK397" s="11">
        <f t="shared" si="30"/>
        <v>0</v>
      </c>
    </row>
    <row r="398" spans="1:89" ht="23.4" x14ac:dyDescent="0.2">
      <c r="A398" s="16"/>
      <c r="B398" s="458"/>
      <c r="C398" s="457">
        <v>326</v>
      </c>
      <c r="D398" s="459"/>
      <c r="E398" s="460"/>
      <c r="F398" s="460"/>
      <c r="G398" s="449"/>
      <c r="H398" s="449"/>
      <c r="I398" s="452"/>
      <c r="J398" s="450"/>
      <c r="K398" s="449"/>
      <c r="L398" s="452"/>
      <c r="M398" s="452"/>
      <c r="N398" s="301">
        <v>0</v>
      </c>
      <c r="O398" s="302">
        <v>0</v>
      </c>
      <c r="P398" s="453"/>
      <c r="Q398" s="307"/>
      <c r="R398" s="307"/>
      <c r="S398" s="307"/>
      <c r="T398" s="307"/>
      <c r="U398" s="307"/>
      <c r="V398" s="454"/>
      <c r="W398" s="308"/>
      <c r="X398" s="308"/>
      <c r="Y398" s="308"/>
      <c r="Z398" s="469"/>
      <c r="AA398" s="452"/>
      <c r="AB398" s="449"/>
      <c r="AC398" s="449"/>
      <c r="AD398" s="449"/>
      <c r="AE398" s="544"/>
      <c r="AF398" s="583"/>
      <c r="AG398" s="554"/>
      <c r="AH398" s="455"/>
      <c r="AI398" s="563"/>
      <c r="AJ398" s="593"/>
      <c r="AK398" s="571"/>
      <c r="AL398" s="456"/>
      <c r="AM398" s="379"/>
      <c r="AN398" s="425"/>
      <c r="AO398" s="498"/>
      <c r="AP398" s="23"/>
      <c r="AQ398" s="27"/>
      <c r="AR398" s="31"/>
      <c r="AS398" s="31"/>
      <c r="AT398" s="35"/>
      <c r="AU398" s="37"/>
      <c r="AV398" s="14"/>
      <c r="AW398" s="14"/>
      <c r="AX398" s="14"/>
      <c r="AY398" s="13"/>
      <c r="AZ398" s="41"/>
      <c r="BA398" s="42"/>
      <c r="BB398" s="37"/>
      <c r="BC398" s="37"/>
      <c r="BD398" s="37"/>
      <c r="BE398" s="42"/>
      <c r="BF398" s="42"/>
      <c r="BG398" s="42"/>
      <c r="BH398" s="42"/>
      <c r="BI398" s="37"/>
      <c r="BJ398" s="37"/>
      <c r="BK398" s="45"/>
      <c r="BL398" s="45"/>
      <c r="BM398" s="45"/>
      <c r="BN398" s="45"/>
      <c r="BO398" s="42"/>
      <c r="BP398" s="42"/>
      <c r="BQ398" s="42"/>
      <c r="BR398" s="45"/>
      <c r="BS398" s="37"/>
      <c r="BT398" s="45"/>
      <c r="BU398" s="47"/>
      <c r="BV398" s="51"/>
      <c r="BW398" s="520"/>
      <c r="BX398" s="529" t="str">
        <f t="shared" si="26"/>
        <v/>
      </c>
      <c r="BY398" s="510" t="str">
        <f>IF(F398="","",IF(OR(分岐管理シート!AF398&lt;13,分岐管理シート!AF398&gt;26),"error",""))</f>
        <v/>
      </c>
      <c r="BZ398" s="510" t="str">
        <f>IF(F398="","",IF(VLOOKUP(AE398,―!$AD$1:$AE$26,2,FALSE)&lt;=VLOOKUP(AF398,―!$AD$15:$AE$27,2,FALSE),"","error"))</f>
        <v/>
      </c>
      <c r="CA398" s="510"/>
      <c r="CB398" s="510"/>
      <c r="CC398" s="510"/>
      <c r="CD398" s="510"/>
      <c r="CE398" s="510"/>
      <c r="CF398" s="510"/>
      <c r="CG398" s="510" t="str">
        <f t="shared" si="27"/>
        <v/>
      </c>
      <c r="CH398" s="510" t="str">
        <f>分岐管理シート!AW398</f>
        <v/>
      </c>
      <c r="CI398" s="510" t="str">
        <f t="shared" si="28"/>
        <v/>
      </c>
      <c r="CJ398" s="52" t="str">
        <f t="shared" si="29"/>
        <v/>
      </c>
      <c r="CK398" s="11">
        <f t="shared" si="30"/>
        <v>0</v>
      </c>
    </row>
    <row r="399" spans="1:89" ht="23.4" x14ac:dyDescent="0.2">
      <c r="A399" s="16"/>
      <c r="B399" s="458"/>
      <c r="C399" s="457">
        <v>327</v>
      </c>
      <c r="D399" s="459"/>
      <c r="E399" s="460"/>
      <c r="F399" s="460"/>
      <c r="G399" s="449"/>
      <c r="H399" s="449"/>
      <c r="I399" s="452"/>
      <c r="J399" s="450"/>
      <c r="K399" s="449"/>
      <c r="L399" s="452"/>
      <c r="M399" s="452"/>
      <c r="N399" s="301">
        <v>0</v>
      </c>
      <c r="O399" s="302">
        <v>0</v>
      </c>
      <c r="P399" s="453"/>
      <c r="Q399" s="307"/>
      <c r="R399" s="307"/>
      <c r="S399" s="307"/>
      <c r="T399" s="307"/>
      <c r="U399" s="307"/>
      <c r="V399" s="454"/>
      <c r="W399" s="308"/>
      <c r="X399" s="308"/>
      <c r="Y399" s="308"/>
      <c r="Z399" s="469"/>
      <c r="AA399" s="452"/>
      <c r="AB399" s="449"/>
      <c r="AC399" s="449"/>
      <c r="AD399" s="449"/>
      <c r="AE399" s="544"/>
      <c r="AF399" s="583"/>
      <c r="AG399" s="554"/>
      <c r="AH399" s="455"/>
      <c r="AI399" s="563"/>
      <c r="AJ399" s="593"/>
      <c r="AK399" s="571"/>
      <c r="AL399" s="456"/>
      <c r="AM399" s="379"/>
      <c r="AN399" s="425"/>
      <c r="AO399" s="498"/>
      <c r="AP399" s="23"/>
      <c r="AQ399" s="27"/>
      <c r="AR399" s="31"/>
      <c r="AS399" s="31"/>
      <c r="AT399" s="35"/>
      <c r="AU399" s="37"/>
      <c r="AV399" s="14"/>
      <c r="AW399" s="14"/>
      <c r="AX399" s="14"/>
      <c r="AY399" s="13"/>
      <c r="AZ399" s="41"/>
      <c r="BA399" s="42"/>
      <c r="BB399" s="37"/>
      <c r="BC399" s="37"/>
      <c r="BD399" s="37"/>
      <c r="BE399" s="42"/>
      <c r="BF399" s="42"/>
      <c r="BG399" s="42"/>
      <c r="BH399" s="42"/>
      <c r="BI399" s="37"/>
      <c r="BJ399" s="37"/>
      <c r="BK399" s="45"/>
      <c r="BL399" s="45"/>
      <c r="BM399" s="45"/>
      <c r="BN399" s="45"/>
      <c r="BO399" s="42"/>
      <c r="BP399" s="42"/>
      <c r="BQ399" s="42"/>
      <c r="BR399" s="45"/>
      <c r="BS399" s="37"/>
      <c r="BT399" s="45"/>
      <c r="BU399" s="47"/>
      <c r="BV399" s="51"/>
      <c r="BW399" s="520"/>
      <c r="BX399" s="529" t="str">
        <f t="shared" si="26"/>
        <v/>
      </c>
      <c r="BY399" s="510" t="str">
        <f>IF(F399="","",IF(OR(分岐管理シート!AF399&lt;13,分岐管理シート!AF399&gt;26),"error",""))</f>
        <v/>
      </c>
      <c r="BZ399" s="510" t="str">
        <f>IF(F399="","",IF(VLOOKUP(AE399,―!$AD$1:$AE$26,2,FALSE)&lt;=VLOOKUP(AF399,―!$AD$15:$AE$27,2,FALSE),"","error"))</f>
        <v/>
      </c>
      <c r="CA399" s="510"/>
      <c r="CB399" s="510"/>
      <c r="CC399" s="510"/>
      <c r="CD399" s="510"/>
      <c r="CE399" s="510"/>
      <c r="CF399" s="510"/>
      <c r="CG399" s="510" t="str">
        <f t="shared" si="27"/>
        <v/>
      </c>
      <c r="CH399" s="510" t="str">
        <f>分岐管理シート!AW399</f>
        <v/>
      </c>
      <c r="CI399" s="510" t="str">
        <f t="shared" si="28"/>
        <v/>
      </c>
      <c r="CJ399" s="52" t="str">
        <f t="shared" si="29"/>
        <v/>
      </c>
      <c r="CK399" s="11">
        <f t="shared" si="30"/>
        <v>0</v>
      </c>
    </row>
    <row r="400" spans="1:89" ht="23.4" x14ac:dyDescent="0.2">
      <c r="A400" s="16"/>
      <c r="B400" s="458"/>
      <c r="C400" s="446">
        <v>328</v>
      </c>
      <c r="D400" s="459"/>
      <c r="E400" s="460"/>
      <c r="F400" s="460"/>
      <c r="G400" s="449"/>
      <c r="H400" s="449"/>
      <c r="I400" s="452"/>
      <c r="J400" s="450"/>
      <c r="K400" s="449"/>
      <c r="L400" s="452"/>
      <c r="M400" s="452"/>
      <c r="N400" s="301">
        <v>0</v>
      </c>
      <c r="O400" s="302">
        <v>0</v>
      </c>
      <c r="P400" s="453"/>
      <c r="Q400" s="307"/>
      <c r="R400" s="307"/>
      <c r="S400" s="307"/>
      <c r="T400" s="307"/>
      <c r="U400" s="307"/>
      <c r="V400" s="454"/>
      <c r="W400" s="308"/>
      <c r="X400" s="308"/>
      <c r="Y400" s="308"/>
      <c r="Z400" s="469"/>
      <c r="AA400" s="452"/>
      <c r="AB400" s="449"/>
      <c r="AC400" s="449"/>
      <c r="AD400" s="449"/>
      <c r="AE400" s="544"/>
      <c r="AF400" s="583"/>
      <c r="AG400" s="554"/>
      <c r="AH400" s="455"/>
      <c r="AI400" s="563"/>
      <c r="AJ400" s="593"/>
      <c r="AK400" s="571"/>
      <c r="AL400" s="456"/>
      <c r="AM400" s="379"/>
      <c r="AN400" s="425"/>
      <c r="AO400" s="498"/>
      <c r="AP400" s="23"/>
      <c r="AQ400" s="27"/>
      <c r="AR400" s="31"/>
      <c r="AS400" s="31"/>
      <c r="AT400" s="35"/>
      <c r="AU400" s="37"/>
      <c r="AV400" s="14"/>
      <c r="AW400" s="14"/>
      <c r="AX400" s="14"/>
      <c r="AY400" s="13"/>
      <c r="AZ400" s="41"/>
      <c r="BA400" s="42"/>
      <c r="BB400" s="37"/>
      <c r="BC400" s="37"/>
      <c r="BD400" s="37"/>
      <c r="BE400" s="42"/>
      <c r="BF400" s="42"/>
      <c r="BG400" s="42"/>
      <c r="BH400" s="42"/>
      <c r="BI400" s="37"/>
      <c r="BJ400" s="37"/>
      <c r="BK400" s="45"/>
      <c r="BL400" s="45"/>
      <c r="BM400" s="45"/>
      <c r="BN400" s="45"/>
      <c r="BO400" s="42"/>
      <c r="BP400" s="42"/>
      <c r="BQ400" s="42"/>
      <c r="BR400" s="45"/>
      <c r="BS400" s="37"/>
      <c r="BT400" s="45"/>
      <c r="BU400" s="47"/>
      <c r="BV400" s="51"/>
      <c r="BW400" s="520"/>
      <c r="BX400" s="529" t="str">
        <f t="shared" si="26"/>
        <v/>
      </c>
      <c r="BY400" s="510" t="str">
        <f>IF(F400="","",IF(OR(分岐管理シート!AF400&lt;13,分岐管理シート!AF400&gt;26),"error",""))</f>
        <v/>
      </c>
      <c r="BZ400" s="510" t="str">
        <f>IF(F400="","",IF(VLOOKUP(AE400,―!$AD$1:$AE$26,2,FALSE)&lt;=VLOOKUP(AF400,―!$AD$15:$AE$27,2,FALSE),"","error"))</f>
        <v/>
      </c>
      <c r="CA400" s="510"/>
      <c r="CB400" s="510"/>
      <c r="CC400" s="510"/>
      <c r="CD400" s="510"/>
      <c r="CE400" s="510"/>
      <c r="CF400" s="510"/>
      <c r="CG400" s="510" t="str">
        <f t="shared" si="27"/>
        <v/>
      </c>
      <c r="CH400" s="510" t="str">
        <f>分岐管理シート!AW400</f>
        <v/>
      </c>
      <c r="CI400" s="510" t="str">
        <f t="shared" si="28"/>
        <v/>
      </c>
      <c r="CJ400" s="52" t="str">
        <f t="shared" si="29"/>
        <v/>
      </c>
      <c r="CK400" s="11">
        <f t="shared" si="30"/>
        <v>0</v>
      </c>
    </row>
    <row r="401" spans="1:89" ht="23.4" x14ac:dyDescent="0.2">
      <c r="A401" s="16"/>
      <c r="B401" s="458"/>
      <c r="C401" s="457">
        <v>329</v>
      </c>
      <c r="D401" s="459"/>
      <c r="E401" s="460"/>
      <c r="F401" s="460"/>
      <c r="G401" s="449"/>
      <c r="H401" s="449"/>
      <c r="I401" s="452"/>
      <c r="J401" s="450"/>
      <c r="K401" s="449"/>
      <c r="L401" s="452"/>
      <c r="M401" s="452"/>
      <c r="N401" s="301">
        <v>0</v>
      </c>
      <c r="O401" s="302">
        <v>0</v>
      </c>
      <c r="P401" s="453"/>
      <c r="Q401" s="307"/>
      <c r="R401" s="307"/>
      <c r="S401" s="307"/>
      <c r="T401" s="307"/>
      <c r="U401" s="307"/>
      <c r="V401" s="454"/>
      <c r="W401" s="308"/>
      <c r="X401" s="308"/>
      <c r="Y401" s="308"/>
      <c r="Z401" s="469"/>
      <c r="AA401" s="452"/>
      <c r="AB401" s="449"/>
      <c r="AC401" s="449"/>
      <c r="AD401" s="449"/>
      <c r="AE401" s="544"/>
      <c r="AF401" s="583"/>
      <c r="AG401" s="554"/>
      <c r="AH401" s="455"/>
      <c r="AI401" s="563"/>
      <c r="AJ401" s="593"/>
      <c r="AK401" s="571"/>
      <c r="AL401" s="456"/>
      <c r="AM401" s="379"/>
      <c r="AN401" s="425"/>
      <c r="AO401" s="498"/>
      <c r="AP401" s="23"/>
      <c r="AQ401" s="27"/>
      <c r="AR401" s="31"/>
      <c r="AS401" s="31"/>
      <c r="AT401" s="35"/>
      <c r="AU401" s="37"/>
      <c r="AV401" s="14"/>
      <c r="AW401" s="14"/>
      <c r="AX401" s="14"/>
      <c r="AY401" s="13"/>
      <c r="AZ401" s="41"/>
      <c r="BA401" s="42"/>
      <c r="BB401" s="37"/>
      <c r="BC401" s="37"/>
      <c r="BD401" s="37"/>
      <c r="BE401" s="42"/>
      <c r="BF401" s="42"/>
      <c r="BG401" s="42"/>
      <c r="BH401" s="42"/>
      <c r="BI401" s="37"/>
      <c r="BJ401" s="37"/>
      <c r="BK401" s="45"/>
      <c r="BL401" s="45"/>
      <c r="BM401" s="45"/>
      <c r="BN401" s="45"/>
      <c r="BO401" s="42"/>
      <c r="BP401" s="42"/>
      <c r="BQ401" s="42"/>
      <c r="BR401" s="45"/>
      <c r="BS401" s="37"/>
      <c r="BT401" s="45"/>
      <c r="BU401" s="47"/>
      <c r="BV401" s="51"/>
      <c r="BW401" s="520"/>
      <c r="BX401" s="529" t="str">
        <f t="shared" si="26"/>
        <v/>
      </c>
      <c r="BY401" s="510" t="str">
        <f>IF(F401="","",IF(OR(分岐管理シート!AF401&lt;13,分岐管理シート!AF401&gt;26),"error",""))</f>
        <v/>
      </c>
      <c r="BZ401" s="510" t="str">
        <f>IF(F401="","",IF(VLOOKUP(AE401,―!$AD$1:$AE$26,2,FALSE)&lt;=VLOOKUP(AF401,―!$AD$15:$AE$27,2,FALSE),"","error"))</f>
        <v/>
      </c>
      <c r="CA401" s="510"/>
      <c r="CB401" s="510"/>
      <c r="CC401" s="510"/>
      <c r="CD401" s="510"/>
      <c r="CE401" s="510"/>
      <c r="CF401" s="510"/>
      <c r="CG401" s="510" t="str">
        <f t="shared" si="27"/>
        <v/>
      </c>
      <c r="CH401" s="510" t="str">
        <f>分岐管理シート!AW401</f>
        <v/>
      </c>
      <c r="CI401" s="510" t="str">
        <f t="shared" si="28"/>
        <v/>
      </c>
      <c r="CJ401" s="52" t="str">
        <f t="shared" si="29"/>
        <v/>
      </c>
      <c r="CK401" s="11">
        <f t="shared" si="30"/>
        <v>0</v>
      </c>
    </row>
    <row r="402" spans="1:89" ht="23.4" x14ac:dyDescent="0.2">
      <c r="A402" s="16"/>
      <c r="B402" s="458"/>
      <c r="C402" s="457">
        <v>330</v>
      </c>
      <c r="D402" s="459"/>
      <c r="E402" s="460"/>
      <c r="F402" s="460"/>
      <c r="G402" s="449"/>
      <c r="H402" s="449"/>
      <c r="I402" s="452"/>
      <c r="J402" s="450"/>
      <c r="K402" s="449"/>
      <c r="L402" s="452"/>
      <c r="M402" s="452"/>
      <c r="N402" s="301">
        <v>0</v>
      </c>
      <c r="O402" s="302">
        <v>0</v>
      </c>
      <c r="P402" s="453"/>
      <c r="Q402" s="307"/>
      <c r="R402" s="307"/>
      <c r="S402" s="307"/>
      <c r="T402" s="307"/>
      <c r="U402" s="307"/>
      <c r="V402" s="454"/>
      <c r="W402" s="308"/>
      <c r="X402" s="308"/>
      <c r="Y402" s="308"/>
      <c r="Z402" s="469"/>
      <c r="AA402" s="452"/>
      <c r="AB402" s="449"/>
      <c r="AC402" s="449"/>
      <c r="AD402" s="449"/>
      <c r="AE402" s="544"/>
      <c r="AF402" s="583"/>
      <c r="AG402" s="554"/>
      <c r="AH402" s="455"/>
      <c r="AI402" s="563"/>
      <c r="AJ402" s="593"/>
      <c r="AK402" s="571"/>
      <c r="AL402" s="456"/>
      <c r="AM402" s="379"/>
      <c r="AN402" s="425"/>
      <c r="AO402" s="498"/>
      <c r="AP402" s="23"/>
      <c r="AQ402" s="27"/>
      <c r="AR402" s="31"/>
      <c r="AS402" s="31"/>
      <c r="AT402" s="35"/>
      <c r="AU402" s="37"/>
      <c r="AV402" s="14"/>
      <c r="AW402" s="14"/>
      <c r="AX402" s="14"/>
      <c r="AY402" s="13"/>
      <c r="AZ402" s="41"/>
      <c r="BA402" s="42"/>
      <c r="BB402" s="37"/>
      <c r="BC402" s="37"/>
      <c r="BD402" s="37"/>
      <c r="BE402" s="42"/>
      <c r="BF402" s="42"/>
      <c r="BG402" s="42"/>
      <c r="BH402" s="42"/>
      <c r="BI402" s="37"/>
      <c r="BJ402" s="37"/>
      <c r="BK402" s="45"/>
      <c r="BL402" s="45"/>
      <c r="BM402" s="45"/>
      <c r="BN402" s="45"/>
      <c r="BO402" s="42"/>
      <c r="BP402" s="42"/>
      <c r="BQ402" s="42"/>
      <c r="BR402" s="45"/>
      <c r="BS402" s="37"/>
      <c r="BT402" s="45"/>
      <c r="BU402" s="47"/>
      <c r="BV402" s="51"/>
      <c r="BW402" s="520"/>
      <c r="BX402" s="529" t="str">
        <f t="shared" si="26"/>
        <v/>
      </c>
      <c r="BY402" s="510" t="str">
        <f>IF(F402="","",IF(OR(分岐管理シート!AF402&lt;13,分岐管理シート!AF402&gt;26),"error",""))</f>
        <v/>
      </c>
      <c r="BZ402" s="510" t="str">
        <f>IF(F402="","",IF(VLOOKUP(AE402,―!$AD$1:$AE$26,2,FALSE)&lt;=VLOOKUP(AF402,―!$AD$15:$AE$27,2,FALSE),"","error"))</f>
        <v/>
      </c>
      <c r="CA402" s="510"/>
      <c r="CB402" s="510"/>
      <c r="CC402" s="510"/>
      <c r="CD402" s="510"/>
      <c r="CE402" s="510"/>
      <c r="CF402" s="510"/>
      <c r="CG402" s="510" t="str">
        <f t="shared" si="27"/>
        <v/>
      </c>
      <c r="CH402" s="510" t="str">
        <f>分岐管理シート!AW402</f>
        <v/>
      </c>
      <c r="CI402" s="510" t="str">
        <f t="shared" si="28"/>
        <v/>
      </c>
      <c r="CJ402" s="52" t="str">
        <f t="shared" si="29"/>
        <v/>
      </c>
      <c r="CK402" s="11">
        <f t="shared" si="30"/>
        <v>0</v>
      </c>
    </row>
    <row r="403" spans="1:89" ht="23.4" x14ac:dyDescent="0.2">
      <c r="A403" s="16"/>
      <c r="B403" s="458"/>
      <c r="C403" s="446">
        <v>331</v>
      </c>
      <c r="D403" s="459"/>
      <c r="E403" s="460"/>
      <c r="F403" s="460"/>
      <c r="G403" s="449"/>
      <c r="H403" s="449"/>
      <c r="I403" s="452"/>
      <c r="J403" s="450"/>
      <c r="K403" s="449"/>
      <c r="L403" s="452"/>
      <c r="M403" s="452"/>
      <c r="N403" s="301">
        <v>0</v>
      </c>
      <c r="O403" s="302">
        <v>0</v>
      </c>
      <c r="P403" s="453"/>
      <c r="Q403" s="307"/>
      <c r="R403" s="307"/>
      <c r="S403" s="307"/>
      <c r="T403" s="307"/>
      <c r="U403" s="307"/>
      <c r="V403" s="454"/>
      <c r="W403" s="308"/>
      <c r="X403" s="308"/>
      <c r="Y403" s="308"/>
      <c r="Z403" s="469"/>
      <c r="AA403" s="452"/>
      <c r="AB403" s="449"/>
      <c r="AC403" s="449"/>
      <c r="AD403" s="449"/>
      <c r="AE403" s="544"/>
      <c r="AF403" s="583"/>
      <c r="AG403" s="554"/>
      <c r="AH403" s="455"/>
      <c r="AI403" s="563"/>
      <c r="AJ403" s="593"/>
      <c r="AK403" s="571"/>
      <c r="AL403" s="456"/>
      <c r="AM403" s="379"/>
      <c r="AN403" s="425"/>
      <c r="AO403" s="498"/>
      <c r="AP403" s="23"/>
      <c r="AQ403" s="27"/>
      <c r="AR403" s="31"/>
      <c r="AS403" s="31"/>
      <c r="AT403" s="35"/>
      <c r="AU403" s="37"/>
      <c r="AV403" s="14"/>
      <c r="AW403" s="14"/>
      <c r="AX403" s="14"/>
      <c r="AY403" s="13"/>
      <c r="AZ403" s="41"/>
      <c r="BA403" s="42"/>
      <c r="BB403" s="37"/>
      <c r="BC403" s="37"/>
      <c r="BD403" s="37"/>
      <c r="BE403" s="42"/>
      <c r="BF403" s="42"/>
      <c r="BG403" s="42"/>
      <c r="BH403" s="42"/>
      <c r="BI403" s="37"/>
      <c r="BJ403" s="37"/>
      <c r="BK403" s="45"/>
      <c r="BL403" s="45"/>
      <c r="BM403" s="45"/>
      <c r="BN403" s="45"/>
      <c r="BO403" s="42"/>
      <c r="BP403" s="42"/>
      <c r="BQ403" s="42"/>
      <c r="BR403" s="45"/>
      <c r="BS403" s="37"/>
      <c r="BT403" s="45"/>
      <c r="BU403" s="47"/>
      <c r="BV403" s="51"/>
      <c r="BW403" s="520"/>
      <c r="BX403" s="529" t="str">
        <f t="shared" si="26"/>
        <v/>
      </c>
      <c r="BY403" s="510" t="str">
        <f>IF(F403="","",IF(OR(分岐管理シート!AF403&lt;13,分岐管理シート!AF403&gt;26),"error",""))</f>
        <v/>
      </c>
      <c r="BZ403" s="510" t="str">
        <f>IF(F403="","",IF(VLOOKUP(AE403,―!$AD$1:$AE$26,2,FALSE)&lt;=VLOOKUP(AF403,―!$AD$15:$AE$27,2,FALSE),"","error"))</f>
        <v/>
      </c>
      <c r="CA403" s="510"/>
      <c r="CB403" s="510"/>
      <c r="CC403" s="510"/>
      <c r="CD403" s="510"/>
      <c r="CE403" s="510"/>
      <c r="CF403" s="510"/>
      <c r="CG403" s="510" t="str">
        <f t="shared" si="27"/>
        <v/>
      </c>
      <c r="CH403" s="510" t="str">
        <f>分岐管理シート!AW403</f>
        <v/>
      </c>
      <c r="CI403" s="510" t="str">
        <f t="shared" si="28"/>
        <v/>
      </c>
      <c r="CJ403" s="52" t="str">
        <f t="shared" si="29"/>
        <v/>
      </c>
      <c r="CK403" s="11">
        <f t="shared" si="30"/>
        <v>0</v>
      </c>
    </row>
    <row r="404" spans="1:89" ht="23.4" x14ac:dyDescent="0.2">
      <c r="A404" s="16"/>
      <c r="B404" s="458"/>
      <c r="C404" s="457">
        <v>332</v>
      </c>
      <c r="D404" s="459"/>
      <c r="E404" s="460"/>
      <c r="F404" s="460"/>
      <c r="G404" s="449"/>
      <c r="H404" s="449"/>
      <c r="I404" s="452"/>
      <c r="J404" s="450"/>
      <c r="K404" s="449"/>
      <c r="L404" s="452"/>
      <c r="M404" s="452"/>
      <c r="N404" s="301">
        <v>0</v>
      </c>
      <c r="O404" s="302">
        <v>0</v>
      </c>
      <c r="P404" s="453"/>
      <c r="Q404" s="307"/>
      <c r="R404" s="307"/>
      <c r="S404" s="307"/>
      <c r="T404" s="307"/>
      <c r="U404" s="307"/>
      <c r="V404" s="454"/>
      <c r="W404" s="308"/>
      <c r="X404" s="308"/>
      <c r="Y404" s="308"/>
      <c r="Z404" s="469"/>
      <c r="AA404" s="452"/>
      <c r="AB404" s="449"/>
      <c r="AC404" s="449"/>
      <c r="AD404" s="449"/>
      <c r="AE404" s="544"/>
      <c r="AF404" s="583"/>
      <c r="AG404" s="554"/>
      <c r="AH404" s="455"/>
      <c r="AI404" s="563"/>
      <c r="AJ404" s="593"/>
      <c r="AK404" s="571"/>
      <c r="AL404" s="456"/>
      <c r="AM404" s="379"/>
      <c r="AN404" s="425"/>
      <c r="AO404" s="498"/>
      <c r="AP404" s="23"/>
      <c r="AQ404" s="27"/>
      <c r="AR404" s="31"/>
      <c r="AS404" s="31"/>
      <c r="AT404" s="35"/>
      <c r="AU404" s="37"/>
      <c r="AV404" s="14"/>
      <c r="AW404" s="14"/>
      <c r="AX404" s="14"/>
      <c r="AY404" s="13"/>
      <c r="AZ404" s="41"/>
      <c r="BA404" s="42"/>
      <c r="BB404" s="37"/>
      <c r="BC404" s="37"/>
      <c r="BD404" s="37"/>
      <c r="BE404" s="42"/>
      <c r="BF404" s="42"/>
      <c r="BG404" s="42"/>
      <c r="BH404" s="42"/>
      <c r="BI404" s="37"/>
      <c r="BJ404" s="37"/>
      <c r="BK404" s="45"/>
      <c r="BL404" s="45"/>
      <c r="BM404" s="45"/>
      <c r="BN404" s="45"/>
      <c r="BO404" s="42"/>
      <c r="BP404" s="42"/>
      <c r="BQ404" s="42"/>
      <c r="BR404" s="45"/>
      <c r="BS404" s="37"/>
      <c r="BT404" s="45"/>
      <c r="BU404" s="47"/>
      <c r="BV404" s="51"/>
      <c r="BW404" s="520"/>
      <c r="BX404" s="529" t="str">
        <f t="shared" si="26"/>
        <v/>
      </c>
      <c r="BY404" s="510" t="str">
        <f>IF(F404="","",IF(OR(分岐管理シート!AF404&lt;13,分岐管理シート!AF404&gt;26),"error",""))</f>
        <v/>
      </c>
      <c r="BZ404" s="510" t="str">
        <f>IF(F404="","",IF(VLOOKUP(AE404,―!$AD$1:$AE$26,2,FALSE)&lt;=VLOOKUP(AF404,―!$AD$15:$AE$27,2,FALSE),"","error"))</f>
        <v/>
      </c>
      <c r="CA404" s="510"/>
      <c r="CB404" s="510"/>
      <c r="CC404" s="510"/>
      <c r="CD404" s="510"/>
      <c r="CE404" s="510"/>
      <c r="CF404" s="510"/>
      <c r="CG404" s="510" t="str">
        <f t="shared" si="27"/>
        <v/>
      </c>
      <c r="CH404" s="510" t="str">
        <f>分岐管理シート!AW404</f>
        <v/>
      </c>
      <c r="CI404" s="510" t="str">
        <f t="shared" si="28"/>
        <v/>
      </c>
      <c r="CJ404" s="52" t="str">
        <f t="shared" si="29"/>
        <v/>
      </c>
      <c r="CK404" s="11">
        <f t="shared" si="30"/>
        <v>0</v>
      </c>
    </row>
    <row r="405" spans="1:89" ht="23.4" x14ac:dyDescent="0.2">
      <c r="A405" s="16"/>
      <c r="B405" s="458"/>
      <c r="C405" s="457">
        <v>333</v>
      </c>
      <c r="D405" s="459"/>
      <c r="E405" s="460"/>
      <c r="F405" s="460"/>
      <c r="G405" s="449"/>
      <c r="H405" s="449"/>
      <c r="I405" s="452"/>
      <c r="J405" s="450"/>
      <c r="K405" s="449"/>
      <c r="L405" s="452"/>
      <c r="M405" s="452"/>
      <c r="N405" s="301">
        <v>0</v>
      </c>
      <c r="O405" s="302">
        <v>0</v>
      </c>
      <c r="P405" s="453"/>
      <c r="Q405" s="307"/>
      <c r="R405" s="307"/>
      <c r="S405" s="307"/>
      <c r="T405" s="307"/>
      <c r="U405" s="307"/>
      <c r="V405" s="454"/>
      <c r="W405" s="308"/>
      <c r="X405" s="308"/>
      <c r="Y405" s="308"/>
      <c r="Z405" s="469"/>
      <c r="AA405" s="452"/>
      <c r="AB405" s="449"/>
      <c r="AC405" s="449"/>
      <c r="AD405" s="449"/>
      <c r="AE405" s="544"/>
      <c r="AF405" s="583"/>
      <c r="AG405" s="554"/>
      <c r="AH405" s="455"/>
      <c r="AI405" s="563"/>
      <c r="AJ405" s="593"/>
      <c r="AK405" s="571"/>
      <c r="AL405" s="456"/>
      <c r="AM405" s="379"/>
      <c r="AN405" s="425"/>
      <c r="AO405" s="498"/>
      <c r="AP405" s="23"/>
      <c r="AQ405" s="27"/>
      <c r="AR405" s="31"/>
      <c r="AS405" s="31"/>
      <c r="AT405" s="35"/>
      <c r="AU405" s="37"/>
      <c r="AV405" s="14"/>
      <c r="AW405" s="14"/>
      <c r="AX405" s="14"/>
      <c r="AY405" s="13"/>
      <c r="AZ405" s="41"/>
      <c r="BA405" s="42"/>
      <c r="BB405" s="37"/>
      <c r="BC405" s="37"/>
      <c r="BD405" s="37"/>
      <c r="BE405" s="42"/>
      <c r="BF405" s="42"/>
      <c r="BG405" s="42"/>
      <c r="BH405" s="42"/>
      <c r="BI405" s="37"/>
      <c r="BJ405" s="37"/>
      <c r="BK405" s="45"/>
      <c r="BL405" s="45"/>
      <c r="BM405" s="45"/>
      <c r="BN405" s="45"/>
      <c r="BO405" s="42"/>
      <c r="BP405" s="42"/>
      <c r="BQ405" s="42"/>
      <c r="BR405" s="45"/>
      <c r="BS405" s="37"/>
      <c r="BT405" s="45"/>
      <c r="BU405" s="47"/>
      <c r="BV405" s="51"/>
      <c r="BW405" s="520"/>
      <c r="BX405" s="529" t="str">
        <f t="shared" si="26"/>
        <v/>
      </c>
      <c r="BY405" s="510" t="str">
        <f>IF(F405="","",IF(OR(分岐管理シート!AF405&lt;13,分岐管理シート!AF405&gt;26),"error",""))</f>
        <v/>
      </c>
      <c r="BZ405" s="510" t="str">
        <f>IF(F405="","",IF(VLOOKUP(AE405,―!$AD$1:$AE$26,2,FALSE)&lt;=VLOOKUP(AF405,―!$AD$15:$AE$27,2,FALSE),"","error"))</f>
        <v/>
      </c>
      <c r="CA405" s="510"/>
      <c r="CB405" s="510"/>
      <c r="CC405" s="510"/>
      <c r="CD405" s="510"/>
      <c r="CE405" s="510"/>
      <c r="CF405" s="510"/>
      <c r="CG405" s="510" t="str">
        <f t="shared" si="27"/>
        <v/>
      </c>
      <c r="CH405" s="510" t="str">
        <f>分岐管理シート!AW405</f>
        <v/>
      </c>
      <c r="CI405" s="510" t="str">
        <f t="shared" si="28"/>
        <v/>
      </c>
      <c r="CJ405" s="52" t="str">
        <f t="shared" si="29"/>
        <v/>
      </c>
      <c r="CK405" s="11">
        <f t="shared" si="30"/>
        <v>0</v>
      </c>
    </row>
    <row r="406" spans="1:89" ht="23.4" x14ac:dyDescent="0.2">
      <c r="A406" s="16"/>
      <c r="B406" s="458"/>
      <c r="C406" s="446">
        <v>334</v>
      </c>
      <c r="D406" s="459"/>
      <c r="E406" s="460"/>
      <c r="F406" s="460"/>
      <c r="G406" s="449"/>
      <c r="H406" s="449"/>
      <c r="I406" s="452"/>
      <c r="J406" s="450"/>
      <c r="K406" s="449"/>
      <c r="L406" s="452"/>
      <c r="M406" s="452"/>
      <c r="N406" s="301">
        <v>0</v>
      </c>
      <c r="O406" s="302">
        <v>0</v>
      </c>
      <c r="P406" s="453"/>
      <c r="Q406" s="307"/>
      <c r="R406" s="307"/>
      <c r="S406" s="307"/>
      <c r="T406" s="307"/>
      <c r="U406" s="307"/>
      <c r="V406" s="454"/>
      <c r="W406" s="308"/>
      <c r="X406" s="308"/>
      <c r="Y406" s="308"/>
      <c r="Z406" s="469"/>
      <c r="AA406" s="452"/>
      <c r="AB406" s="449"/>
      <c r="AC406" s="449"/>
      <c r="AD406" s="449"/>
      <c r="AE406" s="544"/>
      <c r="AF406" s="583"/>
      <c r="AG406" s="554"/>
      <c r="AH406" s="455"/>
      <c r="AI406" s="563"/>
      <c r="AJ406" s="593"/>
      <c r="AK406" s="571"/>
      <c r="AL406" s="456"/>
      <c r="AM406" s="379"/>
      <c r="AN406" s="425"/>
      <c r="AO406" s="498"/>
      <c r="AP406" s="23"/>
      <c r="AQ406" s="27"/>
      <c r="AR406" s="31"/>
      <c r="AS406" s="31"/>
      <c r="AT406" s="35"/>
      <c r="AU406" s="37"/>
      <c r="AV406" s="14"/>
      <c r="AW406" s="14"/>
      <c r="AX406" s="14"/>
      <c r="AY406" s="13"/>
      <c r="AZ406" s="41"/>
      <c r="BA406" s="42"/>
      <c r="BB406" s="37"/>
      <c r="BC406" s="37"/>
      <c r="BD406" s="37"/>
      <c r="BE406" s="42"/>
      <c r="BF406" s="42"/>
      <c r="BG406" s="42"/>
      <c r="BH406" s="42"/>
      <c r="BI406" s="37"/>
      <c r="BJ406" s="37"/>
      <c r="BK406" s="45"/>
      <c r="BL406" s="45"/>
      <c r="BM406" s="45"/>
      <c r="BN406" s="45"/>
      <c r="BO406" s="42"/>
      <c r="BP406" s="42"/>
      <c r="BQ406" s="42"/>
      <c r="BR406" s="45"/>
      <c r="BS406" s="37"/>
      <c r="BT406" s="45"/>
      <c r="BU406" s="47"/>
      <c r="BV406" s="51"/>
      <c r="BW406" s="520"/>
      <c r="BX406" s="529" t="str">
        <f t="shared" si="26"/>
        <v/>
      </c>
      <c r="BY406" s="510" t="str">
        <f>IF(F406="","",IF(OR(分岐管理シート!AF406&lt;13,分岐管理シート!AF406&gt;26),"error",""))</f>
        <v/>
      </c>
      <c r="BZ406" s="510" t="str">
        <f>IF(F406="","",IF(VLOOKUP(AE406,―!$AD$1:$AE$26,2,FALSE)&lt;=VLOOKUP(AF406,―!$AD$15:$AE$27,2,FALSE),"","error"))</f>
        <v/>
      </c>
      <c r="CA406" s="510"/>
      <c r="CB406" s="510"/>
      <c r="CC406" s="510"/>
      <c r="CD406" s="510"/>
      <c r="CE406" s="510"/>
      <c r="CF406" s="510"/>
      <c r="CG406" s="510" t="str">
        <f t="shared" si="27"/>
        <v/>
      </c>
      <c r="CH406" s="510" t="str">
        <f>分岐管理シート!AW406</f>
        <v/>
      </c>
      <c r="CI406" s="510" t="str">
        <f t="shared" si="28"/>
        <v/>
      </c>
      <c r="CJ406" s="52" t="str">
        <f t="shared" si="29"/>
        <v/>
      </c>
      <c r="CK406" s="11">
        <f t="shared" si="30"/>
        <v>0</v>
      </c>
    </row>
    <row r="407" spans="1:89" ht="23.4" x14ac:dyDescent="0.2">
      <c r="A407" s="16"/>
      <c r="B407" s="458"/>
      <c r="C407" s="457">
        <v>335</v>
      </c>
      <c r="D407" s="459"/>
      <c r="E407" s="460"/>
      <c r="F407" s="460"/>
      <c r="G407" s="449"/>
      <c r="H407" s="449"/>
      <c r="I407" s="452"/>
      <c r="J407" s="450"/>
      <c r="K407" s="449"/>
      <c r="L407" s="452"/>
      <c r="M407" s="452"/>
      <c r="N407" s="301">
        <v>0</v>
      </c>
      <c r="O407" s="302">
        <v>0</v>
      </c>
      <c r="P407" s="453"/>
      <c r="Q407" s="307"/>
      <c r="R407" s="307"/>
      <c r="S407" s="307"/>
      <c r="T407" s="307"/>
      <c r="U407" s="307"/>
      <c r="V407" s="454"/>
      <c r="W407" s="308"/>
      <c r="X407" s="308"/>
      <c r="Y407" s="308"/>
      <c r="Z407" s="469"/>
      <c r="AA407" s="452"/>
      <c r="AB407" s="449"/>
      <c r="AC407" s="449"/>
      <c r="AD407" s="449"/>
      <c r="AE407" s="544"/>
      <c r="AF407" s="583"/>
      <c r="AG407" s="554"/>
      <c r="AH407" s="455"/>
      <c r="AI407" s="563"/>
      <c r="AJ407" s="593"/>
      <c r="AK407" s="571"/>
      <c r="AL407" s="456"/>
      <c r="AM407" s="379"/>
      <c r="AN407" s="425"/>
      <c r="AO407" s="498"/>
      <c r="AP407" s="23"/>
      <c r="AQ407" s="27"/>
      <c r="AR407" s="31"/>
      <c r="AS407" s="31"/>
      <c r="AT407" s="35"/>
      <c r="AU407" s="37"/>
      <c r="AV407" s="14"/>
      <c r="AW407" s="14"/>
      <c r="AX407" s="14"/>
      <c r="AY407" s="13"/>
      <c r="AZ407" s="41"/>
      <c r="BA407" s="42"/>
      <c r="BB407" s="37"/>
      <c r="BC407" s="37"/>
      <c r="BD407" s="37"/>
      <c r="BE407" s="42"/>
      <c r="BF407" s="42"/>
      <c r="BG407" s="42"/>
      <c r="BH407" s="42"/>
      <c r="BI407" s="37"/>
      <c r="BJ407" s="37"/>
      <c r="BK407" s="45"/>
      <c r="BL407" s="45"/>
      <c r="BM407" s="45"/>
      <c r="BN407" s="45"/>
      <c r="BO407" s="42"/>
      <c r="BP407" s="42"/>
      <c r="BQ407" s="42"/>
      <c r="BR407" s="45"/>
      <c r="BS407" s="37"/>
      <c r="BT407" s="45"/>
      <c r="BU407" s="47"/>
      <c r="BV407" s="51"/>
      <c r="BW407" s="520"/>
      <c r="BX407" s="529" t="str">
        <f t="shared" si="26"/>
        <v/>
      </c>
      <c r="BY407" s="510" t="str">
        <f>IF(F407="","",IF(OR(分岐管理シート!AF407&lt;13,分岐管理シート!AF407&gt;26),"error",""))</f>
        <v/>
      </c>
      <c r="BZ407" s="510" t="str">
        <f>IF(F407="","",IF(VLOOKUP(AE407,―!$AD$1:$AE$26,2,FALSE)&lt;=VLOOKUP(AF407,―!$AD$15:$AE$27,2,FALSE),"","error"))</f>
        <v/>
      </c>
      <c r="CA407" s="510"/>
      <c r="CB407" s="510"/>
      <c r="CC407" s="510"/>
      <c r="CD407" s="510"/>
      <c r="CE407" s="510"/>
      <c r="CF407" s="510"/>
      <c r="CG407" s="510" t="str">
        <f t="shared" si="27"/>
        <v/>
      </c>
      <c r="CH407" s="510" t="str">
        <f>分岐管理シート!AW407</f>
        <v/>
      </c>
      <c r="CI407" s="510" t="str">
        <f t="shared" si="28"/>
        <v/>
      </c>
      <c r="CJ407" s="52" t="str">
        <f t="shared" si="29"/>
        <v/>
      </c>
      <c r="CK407" s="11">
        <f t="shared" si="30"/>
        <v>0</v>
      </c>
    </row>
    <row r="408" spans="1:89" ht="23.4" x14ac:dyDescent="0.2">
      <c r="A408" s="16"/>
      <c r="B408" s="458"/>
      <c r="C408" s="457">
        <v>336</v>
      </c>
      <c r="D408" s="459"/>
      <c r="E408" s="460"/>
      <c r="F408" s="460"/>
      <c r="G408" s="449"/>
      <c r="H408" s="449"/>
      <c r="I408" s="452"/>
      <c r="J408" s="450"/>
      <c r="K408" s="449"/>
      <c r="L408" s="452"/>
      <c r="M408" s="452"/>
      <c r="N408" s="301">
        <v>0</v>
      </c>
      <c r="O408" s="302">
        <v>0</v>
      </c>
      <c r="P408" s="453"/>
      <c r="Q408" s="307"/>
      <c r="R408" s="307"/>
      <c r="S408" s="307"/>
      <c r="T408" s="307"/>
      <c r="U408" s="307"/>
      <c r="V408" s="454"/>
      <c r="W408" s="308"/>
      <c r="X408" s="308"/>
      <c r="Y408" s="308"/>
      <c r="Z408" s="469"/>
      <c r="AA408" s="452"/>
      <c r="AB408" s="449"/>
      <c r="AC408" s="449"/>
      <c r="AD408" s="449"/>
      <c r="AE408" s="544"/>
      <c r="AF408" s="583"/>
      <c r="AG408" s="554"/>
      <c r="AH408" s="455"/>
      <c r="AI408" s="563"/>
      <c r="AJ408" s="593"/>
      <c r="AK408" s="571"/>
      <c r="AL408" s="456"/>
      <c r="AM408" s="379"/>
      <c r="AN408" s="425"/>
      <c r="AO408" s="498"/>
      <c r="AP408" s="23"/>
      <c r="AQ408" s="27"/>
      <c r="AR408" s="31"/>
      <c r="AS408" s="31"/>
      <c r="AT408" s="35"/>
      <c r="AU408" s="37"/>
      <c r="AV408" s="14"/>
      <c r="AW408" s="14"/>
      <c r="AX408" s="14"/>
      <c r="AY408" s="13"/>
      <c r="AZ408" s="41"/>
      <c r="BA408" s="42"/>
      <c r="BB408" s="37"/>
      <c r="BC408" s="37"/>
      <c r="BD408" s="37"/>
      <c r="BE408" s="42"/>
      <c r="BF408" s="42"/>
      <c r="BG408" s="42"/>
      <c r="BH408" s="42"/>
      <c r="BI408" s="37"/>
      <c r="BJ408" s="37"/>
      <c r="BK408" s="45"/>
      <c r="BL408" s="45"/>
      <c r="BM408" s="45"/>
      <c r="BN408" s="45"/>
      <c r="BO408" s="42"/>
      <c r="BP408" s="42"/>
      <c r="BQ408" s="42"/>
      <c r="BR408" s="45"/>
      <c r="BS408" s="37"/>
      <c r="BT408" s="45"/>
      <c r="BU408" s="47"/>
      <c r="BV408" s="51"/>
      <c r="BW408" s="520"/>
      <c r="BX408" s="529" t="str">
        <f t="shared" si="26"/>
        <v/>
      </c>
      <c r="BY408" s="510" t="str">
        <f>IF(F408="","",IF(OR(分岐管理シート!AF408&lt;13,分岐管理シート!AF408&gt;26),"error",""))</f>
        <v/>
      </c>
      <c r="BZ408" s="510" t="str">
        <f>IF(F408="","",IF(VLOOKUP(AE408,―!$AD$1:$AE$26,2,FALSE)&lt;=VLOOKUP(AF408,―!$AD$15:$AE$27,2,FALSE),"","error"))</f>
        <v/>
      </c>
      <c r="CA408" s="510"/>
      <c r="CB408" s="510"/>
      <c r="CC408" s="510"/>
      <c r="CD408" s="510"/>
      <c r="CE408" s="510"/>
      <c r="CF408" s="510"/>
      <c r="CG408" s="510" t="str">
        <f t="shared" si="27"/>
        <v/>
      </c>
      <c r="CH408" s="510" t="str">
        <f>分岐管理シート!AW408</f>
        <v/>
      </c>
      <c r="CI408" s="510" t="str">
        <f t="shared" si="28"/>
        <v/>
      </c>
      <c r="CJ408" s="52" t="str">
        <f t="shared" si="29"/>
        <v/>
      </c>
      <c r="CK408" s="11">
        <f t="shared" si="30"/>
        <v>0</v>
      </c>
    </row>
    <row r="409" spans="1:89" ht="23.4" x14ac:dyDescent="0.2">
      <c r="A409" s="16"/>
      <c r="B409" s="458"/>
      <c r="C409" s="446">
        <v>337</v>
      </c>
      <c r="D409" s="459"/>
      <c r="E409" s="460"/>
      <c r="F409" s="460"/>
      <c r="G409" s="449"/>
      <c r="H409" s="449"/>
      <c r="I409" s="452"/>
      <c r="J409" s="450"/>
      <c r="K409" s="449"/>
      <c r="L409" s="452"/>
      <c r="M409" s="452"/>
      <c r="N409" s="301">
        <v>0</v>
      </c>
      <c r="O409" s="302">
        <v>0</v>
      </c>
      <c r="P409" s="453"/>
      <c r="Q409" s="307"/>
      <c r="R409" s="307"/>
      <c r="S409" s="307"/>
      <c r="T409" s="307"/>
      <c r="U409" s="307"/>
      <c r="V409" s="454"/>
      <c r="W409" s="308"/>
      <c r="X409" s="308"/>
      <c r="Y409" s="308"/>
      <c r="Z409" s="469"/>
      <c r="AA409" s="452"/>
      <c r="AB409" s="449"/>
      <c r="AC409" s="449"/>
      <c r="AD409" s="449"/>
      <c r="AE409" s="544"/>
      <c r="AF409" s="583"/>
      <c r="AG409" s="554"/>
      <c r="AH409" s="455"/>
      <c r="AI409" s="563"/>
      <c r="AJ409" s="593"/>
      <c r="AK409" s="571"/>
      <c r="AL409" s="456"/>
      <c r="AM409" s="379"/>
      <c r="AN409" s="425"/>
      <c r="AO409" s="498"/>
      <c r="AP409" s="23"/>
      <c r="AQ409" s="27"/>
      <c r="AR409" s="31"/>
      <c r="AS409" s="31"/>
      <c r="AT409" s="35"/>
      <c r="AU409" s="37"/>
      <c r="AV409" s="14"/>
      <c r="AW409" s="14"/>
      <c r="AX409" s="14"/>
      <c r="AY409" s="13"/>
      <c r="AZ409" s="41"/>
      <c r="BA409" s="42"/>
      <c r="BB409" s="37"/>
      <c r="BC409" s="37"/>
      <c r="BD409" s="37"/>
      <c r="BE409" s="42"/>
      <c r="BF409" s="42"/>
      <c r="BG409" s="42"/>
      <c r="BH409" s="42"/>
      <c r="BI409" s="37"/>
      <c r="BJ409" s="37"/>
      <c r="BK409" s="45"/>
      <c r="BL409" s="45"/>
      <c r="BM409" s="45"/>
      <c r="BN409" s="45"/>
      <c r="BO409" s="42"/>
      <c r="BP409" s="42"/>
      <c r="BQ409" s="42"/>
      <c r="BR409" s="45"/>
      <c r="BS409" s="37"/>
      <c r="BT409" s="45"/>
      <c r="BU409" s="47"/>
      <c r="BV409" s="51"/>
      <c r="BW409" s="520"/>
      <c r="BX409" s="529" t="str">
        <f t="shared" si="26"/>
        <v/>
      </c>
      <c r="BY409" s="510" t="str">
        <f>IF(F409="","",IF(OR(分岐管理シート!AF409&lt;13,分岐管理シート!AF409&gt;26),"error",""))</f>
        <v/>
      </c>
      <c r="BZ409" s="510" t="str">
        <f>IF(F409="","",IF(VLOOKUP(AE409,―!$AD$1:$AE$26,2,FALSE)&lt;=VLOOKUP(AF409,―!$AD$15:$AE$27,2,FALSE),"","error"))</f>
        <v/>
      </c>
      <c r="CA409" s="510"/>
      <c r="CB409" s="510"/>
      <c r="CC409" s="510"/>
      <c r="CD409" s="510"/>
      <c r="CE409" s="510"/>
      <c r="CF409" s="510"/>
      <c r="CG409" s="510" t="str">
        <f t="shared" si="27"/>
        <v/>
      </c>
      <c r="CH409" s="510" t="str">
        <f>分岐管理シート!AW409</f>
        <v/>
      </c>
      <c r="CI409" s="510" t="str">
        <f t="shared" si="28"/>
        <v/>
      </c>
      <c r="CJ409" s="52" t="str">
        <f t="shared" si="29"/>
        <v/>
      </c>
      <c r="CK409" s="11">
        <f t="shared" si="30"/>
        <v>0</v>
      </c>
    </row>
    <row r="410" spans="1:89" ht="23.4" x14ac:dyDescent="0.2">
      <c r="A410" s="16"/>
      <c r="B410" s="458"/>
      <c r="C410" s="457">
        <v>338</v>
      </c>
      <c r="D410" s="459"/>
      <c r="E410" s="460"/>
      <c r="F410" s="460"/>
      <c r="G410" s="449"/>
      <c r="H410" s="449"/>
      <c r="I410" s="452"/>
      <c r="J410" s="450"/>
      <c r="K410" s="449"/>
      <c r="L410" s="452"/>
      <c r="M410" s="452"/>
      <c r="N410" s="301">
        <v>0</v>
      </c>
      <c r="O410" s="302">
        <v>0</v>
      </c>
      <c r="P410" s="453"/>
      <c r="Q410" s="307"/>
      <c r="R410" s="307"/>
      <c r="S410" s="307"/>
      <c r="T410" s="307"/>
      <c r="U410" s="307"/>
      <c r="V410" s="454"/>
      <c r="W410" s="308"/>
      <c r="X410" s="308"/>
      <c r="Y410" s="308"/>
      <c r="Z410" s="469"/>
      <c r="AA410" s="452"/>
      <c r="AB410" s="449"/>
      <c r="AC410" s="449"/>
      <c r="AD410" s="449"/>
      <c r="AE410" s="544"/>
      <c r="AF410" s="583"/>
      <c r="AG410" s="554"/>
      <c r="AH410" s="455"/>
      <c r="AI410" s="563"/>
      <c r="AJ410" s="593"/>
      <c r="AK410" s="571"/>
      <c r="AL410" s="456"/>
      <c r="AM410" s="379"/>
      <c r="AN410" s="425"/>
      <c r="AO410" s="498"/>
      <c r="AP410" s="23"/>
      <c r="AQ410" s="27"/>
      <c r="AR410" s="31"/>
      <c r="AS410" s="31"/>
      <c r="AT410" s="35"/>
      <c r="AU410" s="37"/>
      <c r="AV410" s="14"/>
      <c r="AW410" s="14"/>
      <c r="AX410" s="14"/>
      <c r="AY410" s="13"/>
      <c r="AZ410" s="41"/>
      <c r="BA410" s="42"/>
      <c r="BB410" s="37"/>
      <c r="BC410" s="37"/>
      <c r="BD410" s="37"/>
      <c r="BE410" s="42"/>
      <c r="BF410" s="42"/>
      <c r="BG410" s="42"/>
      <c r="BH410" s="42"/>
      <c r="BI410" s="37"/>
      <c r="BJ410" s="37"/>
      <c r="BK410" s="45"/>
      <c r="BL410" s="45"/>
      <c r="BM410" s="45"/>
      <c r="BN410" s="45"/>
      <c r="BO410" s="42"/>
      <c r="BP410" s="42"/>
      <c r="BQ410" s="42"/>
      <c r="BR410" s="45"/>
      <c r="BS410" s="37"/>
      <c r="BT410" s="45"/>
      <c r="BU410" s="47"/>
      <c r="BV410" s="51"/>
      <c r="BW410" s="520"/>
      <c r="BX410" s="529" t="str">
        <f t="shared" si="26"/>
        <v/>
      </c>
      <c r="BY410" s="510" t="str">
        <f>IF(F410="","",IF(OR(分岐管理シート!AF410&lt;13,分岐管理シート!AF410&gt;26),"error",""))</f>
        <v/>
      </c>
      <c r="BZ410" s="510" t="str">
        <f>IF(F410="","",IF(VLOOKUP(AE410,―!$AD$1:$AE$26,2,FALSE)&lt;=VLOOKUP(AF410,―!$AD$15:$AE$27,2,FALSE),"","error"))</f>
        <v/>
      </c>
      <c r="CA410" s="510"/>
      <c r="CB410" s="510"/>
      <c r="CC410" s="510"/>
      <c r="CD410" s="510"/>
      <c r="CE410" s="510"/>
      <c r="CF410" s="510"/>
      <c r="CG410" s="510" t="str">
        <f t="shared" si="27"/>
        <v/>
      </c>
      <c r="CH410" s="510" t="str">
        <f>分岐管理シート!AW410</f>
        <v/>
      </c>
      <c r="CI410" s="510" t="str">
        <f t="shared" si="28"/>
        <v/>
      </c>
      <c r="CJ410" s="52" t="str">
        <f t="shared" si="29"/>
        <v/>
      </c>
      <c r="CK410" s="11">
        <f t="shared" si="30"/>
        <v>0</v>
      </c>
    </row>
    <row r="411" spans="1:89" ht="23.4" x14ac:dyDescent="0.2">
      <c r="A411" s="16"/>
      <c r="B411" s="458"/>
      <c r="C411" s="457">
        <v>339</v>
      </c>
      <c r="D411" s="459"/>
      <c r="E411" s="460"/>
      <c r="F411" s="460"/>
      <c r="G411" s="449"/>
      <c r="H411" s="449"/>
      <c r="I411" s="452"/>
      <c r="J411" s="450"/>
      <c r="K411" s="449"/>
      <c r="L411" s="452"/>
      <c r="M411" s="452"/>
      <c r="N411" s="301">
        <v>0</v>
      </c>
      <c r="O411" s="302">
        <v>0</v>
      </c>
      <c r="P411" s="453"/>
      <c r="Q411" s="307"/>
      <c r="R411" s="307"/>
      <c r="S411" s="307"/>
      <c r="T411" s="307"/>
      <c r="U411" s="307"/>
      <c r="V411" s="454"/>
      <c r="W411" s="308"/>
      <c r="X411" s="308"/>
      <c r="Y411" s="308"/>
      <c r="Z411" s="469"/>
      <c r="AA411" s="452"/>
      <c r="AB411" s="449"/>
      <c r="AC411" s="449"/>
      <c r="AD411" s="449"/>
      <c r="AE411" s="544"/>
      <c r="AF411" s="583"/>
      <c r="AG411" s="554"/>
      <c r="AH411" s="455"/>
      <c r="AI411" s="563"/>
      <c r="AJ411" s="593"/>
      <c r="AK411" s="571"/>
      <c r="AL411" s="456"/>
      <c r="AM411" s="379"/>
      <c r="AN411" s="425"/>
      <c r="AO411" s="498"/>
      <c r="AP411" s="23"/>
      <c r="AQ411" s="27"/>
      <c r="AR411" s="31"/>
      <c r="AS411" s="31"/>
      <c r="AT411" s="35"/>
      <c r="AU411" s="37"/>
      <c r="AV411" s="14"/>
      <c r="AW411" s="14"/>
      <c r="AX411" s="14"/>
      <c r="AY411" s="13"/>
      <c r="AZ411" s="41"/>
      <c r="BA411" s="42"/>
      <c r="BB411" s="37"/>
      <c r="BC411" s="37"/>
      <c r="BD411" s="37"/>
      <c r="BE411" s="42"/>
      <c r="BF411" s="42"/>
      <c r="BG411" s="42"/>
      <c r="BH411" s="42"/>
      <c r="BI411" s="37"/>
      <c r="BJ411" s="37"/>
      <c r="BK411" s="45"/>
      <c r="BL411" s="45"/>
      <c r="BM411" s="45"/>
      <c r="BN411" s="45"/>
      <c r="BO411" s="42"/>
      <c r="BP411" s="42"/>
      <c r="BQ411" s="42"/>
      <c r="BR411" s="45"/>
      <c r="BS411" s="37"/>
      <c r="BT411" s="45"/>
      <c r="BU411" s="47"/>
      <c r="BV411" s="51"/>
      <c r="BW411" s="520"/>
      <c r="BX411" s="529" t="str">
        <f t="shared" si="26"/>
        <v/>
      </c>
      <c r="BY411" s="510" t="str">
        <f>IF(F411="","",IF(OR(分岐管理シート!AF411&lt;13,分岐管理シート!AF411&gt;26),"error",""))</f>
        <v/>
      </c>
      <c r="BZ411" s="510" t="str">
        <f>IF(F411="","",IF(VLOOKUP(AE411,―!$AD$1:$AE$26,2,FALSE)&lt;=VLOOKUP(AF411,―!$AD$15:$AE$27,2,FALSE),"","error"))</f>
        <v/>
      </c>
      <c r="CA411" s="510"/>
      <c r="CB411" s="510"/>
      <c r="CC411" s="510"/>
      <c r="CD411" s="510"/>
      <c r="CE411" s="510"/>
      <c r="CF411" s="510"/>
      <c r="CG411" s="510" t="str">
        <f t="shared" si="27"/>
        <v/>
      </c>
      <c r="CH411" s="510" t="str">
        <f>分岐管理シート!AW411</f>
        <v/>
      </c>
      <c r="CI411" s="510" t="str">
        <f t="shared" si="28"/>
        <v/>
      </c>
      <c r="CJ411" s="52" t="str">
        <f t="shared" si="29"/>
        <v/>
      </c>
      <c r="CK411" s="11">
        <f t="shared" si="30"/>
        <v>0</v>
      </c>
    </row>
    <row r="412" spans="1:89" ht="23.4" x14ac:dyDescent="0.2">
      <c r="A412" s="16"/>
      <c r="B412" s="458"/>
      <c r="C412" s="446">
        <v>340</v>
      </c>
      <c r="D412" s="459"/>
      <c r="E412" s="460"/>
      <c r="F412" s="460"/>
      <c r="G412" s="449"/>
      <c r="H412" s="449"/>
      <c r="I412" s="452"/>
      <c r="J412" s="450"/>
      <c r="K412" s="449"/>
      <c r="L412" s="452"/>
      <c r="M412" s="452"/>
      <c r="N412" s="301">
        <v>0</v>
      </c>
      <c r="O412" s="302">
        <v>0</v>
      </c>
      <c r="P412" s="453"/>
      <c r="Q412" s="307"/>
      <c r="R412" s="307"/>
      <c r="S412" s="307"/>
      <c r="T412" s="307"/>
      <c r="U412" s="307"/>
      <c r="V412" s="454"/>
      <c r="W412" s="308"/>
      <c r="X412" s="308"/>
      <c r="Y412" s="308"/>
      <c r="Z412" s="469"/>
      <c r="AA412" s="452"/>
      <c r="AB412" s="449"/>
      <c r="AC412" s="449"/>
      <c r="AD412" s="449"/>
      <c r="AE412" s="544"/>
      <c r="AF412" s="583"/>
      <c r="AG412" s="554"/>
      <c r="AH412" s="455"/>
      <c r="AI412" s="563"/>
      <c r="AJ412" s="593"/>
      <c r="AK412" s="571"/>
      <c r="AL412" s="456"/>
      <c r="AM412" s="379"/>
      <c r="AN412" s="425"/>
      <c r="AO412" s="498"/>
      <c r="AP412" s="23"/>
      <c r="AQ412" s="27"/>
      <c r="AR412" s="31"/>
      <c r="AS412" s="31"/>
      <c r="AT412" s="35"/>
      <c r="AU412" s="37"/>
      <c r="AV412" s="14"/>
      <c r="AW412" s="14"/>
      <c r="AX412" s="14"/>
      <c r="AY412" s="13"/>
      <c r="AZ412" s="41"/>
      <c r="BA412" s="42"/>
      <c r="BB412" s="37"/>
      <c r="BC412" s="37"/>
      <c r="BD412" s="37"/>
      <c r="BE412" s="42"/>
      <c r="BF412" s="42"/>
      <c r="BG412" s="42"/>
      <c r="BH412" s="42"/>
      <c r="BI412" s="37"/>
      <c r="BJ412" s="37"/>
      <c r="BK412" s="45"/>
      <c r="BL412" s="45"/>
      <c r="BM412" s="45"/>
      <c r="BN412" s="45"/>
      <c r="BO412" s="42"/>
      <c r="BP412" s="42"/>
      <c r="BQ412" s="42"/>
      <c r="BR412" s="45"/>
      <c r="BS412" s="37"/>
      <c r="BT412" s="45"/>
      <c r="BU412" s="47"/>
      <c r="BV412" s="51"/>
      <c r="BW412" s="520"/>
      <c r="BX412" s="529" t="str">
        <f t="shared" si="26"/>
        <v/>
      </c>
      <c r="BY412" s="510" t="str">
        <f>IF(F412="","",IF(OR(分岐管理シート!AF412&lt;13,分岐管理シート!AF412&gt;26),"error",""))</f>
        <v/>
      </c>
      <c r="BZ412" s="510" t="str">
        <f>IF(F412="","",IF(VLOOKUP(AE412,―!$AD$1:$AE$26,2,FALSE)&lt;=VLOOKUP(AF412,―!$AD$15:$AE$27,2,FALSE),"","error"))</f>
        <v/>
      </c>
      <c r="CA412" s="510"/>
      <c r="CB412" s="510"/>
      <c r="CC412" s="510"/>
      <c r="CD412" s="510"/>
      <c r="CE412" s="510"/>
      <c r="CF412" s="510"/>
      <c r="CG412" s="510" t="str">
        <f t="shared" si="27"/>
        <v/>
      </c>
      <c r="CH412" s="510" t="str">
        <f>分岐管理シート!AW412</f>
        <v/>
      </c>
      <c r="CI412" s="510" t="str">
        <f t="shared" si="28"/>
        <v/>
      </c>
      <c r="CJ412" s="52" t="str">
        <f t="shared" si="29"/>
        <v/>
      </c>
      <c r="CK412" s="11">
        <f t="shared" si="30"/>
        <v>0</v>
      </c>
    </row>
    <row r="413" spans="1:89" ht="23.4" x14ac:dyDescent="0.2">
      <c r="A413" s="16"/>
      <c r="B413" s="458"/>
      <c r="C413" s="457">
        <v>341</v>
      </c>
      <c r="D413" s="459"/>
      <c r="E413" s="460"/>
      <c r="F413" s="460"/>
      <c r="G413" s="449"/>
      <c r="H413" s="449"/>
      <c r="I413" s="452"/>
      <c r="J413" s="450"/>
      <c r="K413" s="449"/>
      <c r="L413" s="452"/>
      <c r="M413" s="452"/>
      <c r="N413" s="301">
        <v>0</v>
      </c>
      <c r="O413" s="302">
        <v>0</v>
      </c>
      <c r="P413" s="453"/>
      <c r="Q413" s="307"/>
      <c r="R413" s="307"/>
      <c r="S413" s="307"/>
      <c r="T413" s="307"/>
      <c r="U413" s="307"/>
      <c r="V413" s="454"/>
      <c r="W413" s="308"/>
      <c r="X413" s="308"/>
      <c r="Y413" s="308"/>
      <c r="Z413" s="469"/>
      <c r="AA413" s="452"/>
      <c r="AB413" s="449"/>
      <c r="AC413" s="449"/>
      <c r="AD413" s="449"/>
      <c r="AE413" s="544"/>
      <c r="AF413" s="583"/>
      <c r="AG413" s="554"/>
      <c r="AH413" s="455"/>
      <c r="AI413" s="563"/>
      <c r="AJ413" s="593"/>
      <c r="AK413" s="571"/>
      <c r="AL413" s="456"/>
      <c r="AM413" s="379"/>
      <c r="AN413" s="425"/>
      <c r="AO413" s="498"/>
      <c r="AP413" s="23"/>
      <c r="AQ413" s="27"/>
      <c r="AR413" s="31"/>
      <c r="AS413" s="31"/>
      <c r="AT413" s="35"/>
      <c r="AU413" s="37"/>
      <c r="AV413" s="14"/>
      <c r="AW413" s="14"/>
      <c r="AX413" s="14"/>
      <c r="AY413" s="13"/>
      <c r="AZ413" s="41"/>
      <c r="BA413" s="42"/>
      <c r="BB413" s="37"/>
      <c r="BC413" s="37"/>
      <c r="BD413" s="37"/>
      <c r="BE413" s="42"/>
      <c r="BF413" s="42"/>
      <c r="BG413" s="42"/>
      <c r="BH413" s="42"/>
      <c r="BI413" s="37"/>
      <c r="BJ413" s="37"/>
      <c r="BK413" s="45"/>
      <c r="BL413" s="45"/>
      <c r="BM413" s="45"/>
      <c r="BN413" s="45"/>
      <c r="BO413" s="42"/>
      <c r="BP413" s="42"/>
      <c r="BQ413" s="42"/>
      <c r="BR413" s="45"/>
      <c r="BS413" s="37"/>
      <c r="BT413" s="45"/>
      <c r="BU413" s="47"/>
      <c r="BV413" s="51"/>
      <c r="BW413" s="520"/>
      <c r="BX413" s="529" t="str">
        <f t="shared" si="26"/>
        <v/>
      </c>
      <c r="BY413" s="510" t="str">
        <f>IF(F413="","",IF(OR(分岐管理シート!AF413&lt;13,分岐管理シート!AF413&gt;26),"error",""))</f>
        <v/>
      </c>
      <c r="BZ413" s="510" t="str">
        <f>IF(F413="","",IF(VLOOKUP(AE413,―!$AD$1:$AE$26,2,FALSE)&lt;=VLOOKUP(AF413,―!$AD$15:$AE$27,2,FALSE),"","error"))</f>
        <v/>
      </c>
      <c r="CA413" s="510"/>
      <c r="CB413" s="510"/>
      <c r="CC413" s="510"/>
      <c r="CD413" s="510"/>
      <c r="CE413" s="510"/>
      <c r="CF413" s="510"/>
      <c r="CG413" s="510" t="str">
        <f t="shared" si="27"/>
        <v/>
      </c>
      <c r="CH413" s="510" t="str">
        <f>分岐管理シート!AW413</f>
        <v/>
      </c>
      <c r="CI413" s="510" t="str">
        <f t="shared" si="28"/>
        <v/>
      </c>
      <c r="CJ413" s="52" t="str">
        <f t="shared" si="29"/>
        <v/>
      </c>
      <c r="CK413" s="11">
        <f t="shared" si="30"/>
        <v>0</v>
      </c>
    </row>
    <row r="414" spans="1:89" ht="23.4" x14ac:dyDescent="0.2">
      <c r="A414" s="16"/>
      <c r="B414" s="458"/>
      <c r="C414" s="457">
        <v>342</v>
      </c>
      <c r="D414" s="459"/>
      <c r="E414" s="460"/>
      <c r="F414" s="460"/>
      <c r="G414" s="449"/>
      <c r="H414" s="449"/>
      <c r="I414" s="452"/>
      <c r="J414" s="450"/>
      <c r="K414" s="449"/>
      <c r="L414" s="452"/>
      <c r="M414" s="452"/>
      <c r="N414" s="301">
        <v>0</v>
      </c>
      <c r="O414" s="302">
        <v>0</v>
      </c>
      <c r="P414" s="453"/>
      <c r="Q414" s="307"/>
      <c r="R414" s="307"/>
      <c r="S414" s="307"/>
      <c r="T414" s="307"/>
      <c r="U414" s="307"/>
      <c r="V414" s="454"/>
      <c r="W414" s="308"/>
      <c r="X414" s="308"/>
      <c r="Y414" s="308"/>
      <c r="Z414" s="469"/>
      <c r="AA414" s="452"/>
      <c r="AB414" s="449"/>
      <c r="AC414" s="449"/>
      <c r="AD414" s="449"/>
      <c r="AE414" s="544"/>
      <c r="AF414" s="583"/>
      <c r="AG414" s="554"/>
      <c r="AH414" s="455"/>
      <c r="AI414" s="563"/>
      <c r="AJ414" s="593"/>
      <c r="AK414" s="571"/>
      <c r="AL414" s="456"/>
      <c r="AM414" s="379"/>
      <c r="AN414" s="425"/>
      <c r="AO414" s="498"/>
      <c r="AP414" s="23"/>
      <c r="AQ414" s="27"/>
      <c r="AR414" s="31"/>
      <c r="AS414" s="31"/>
      <c r="AT414" s="35"/>
      <c r="AU414" s="37"/>
      <c r="AV414" s="14"/>
      <c r="AW414" s="14"/>
      <c r="AX414" s="14"/>
      <c r="AY414" s="13"/>
      <c r="AZ414" s="41"/>
      <c r="BA414" s="42"/>
      <c r="BB414" s="37"/>
      <c r="BC414" s="37"/>
      <c r="BD414" s="37"/>
      <c r="BE414" s="42"/>
      <c r="BF414" s="42"/>
      <c r="BG414" s="42"/>
      <c r="BH414" s="42"/>
      <c r="BI414" s="37"/>
      <c r="BJ414" s="37"/>
      <c r="BK414" s="45"/>
      <c r="BL414" s="45"/>
      <c r="BM414" s="45"/>
      <c r="BN414" s="45"/>
      <c r="BO414" s="42"/>
      <c r="BP414" s="42"/>
      <c r="BQ414" s="42"/>
      <c r="BR414" s="45"/>
      <c r="BS414" s="37"/>
      <c r="BT414" s="45"/>
      <c r="BU414" s="47"/>
      <c r="BV414" s="51"/>
      <c r="BW414" s="520"/>
      <c r="BX414" s="529" t="str">
        <f t="shared" si="26"/>
        <v/>
      </c>
      <c r="BY414" s="510" t="str">
        <f>IF(F414="","",IF(OR(分岐管理シート!AF414&lt;13,分岐管理シート!AF414&gt;26),"error",""))</f>
        <v/>
      </c>
      <c r="BZ414" s="510" t="str">
        <f>IF(F414="","",IF(VLOOKUP(AE414,―!$AD$1:$AE$26,2,FALSE)&lt;=VLOOKUP(AF414,―!$AD$15:$AE$27,2,FALSE),"","error"))</f>
        <v/>
      </c>
      <c r="CA414" s="510"/>
      <c r="CB414" s="510"/>
      <c r="CC414" s="510"/>
      <c r="CD414" s="510"/>
      <c r="CE414" s="510"/>
      <c r="CF414" s="510"/>
      <c r="CG414" s="510" t="str">
        <f t="shared" si="27"/>
        <v/>
      </c>
      <c r="CH414" s="510" t="str">
        <f>分岐管理シート!AW414</f>
        <v/>
      </c>
      <c r="CI414" s="510" t="str">
        <f t="shared" si="28"/>
        <v/>
      </c>
      <c r="CJ414" s="52" t="str">
        <f t="shared" si="29"/>
        <v/>
      </c>
      <c r="CK414" s="11">
        <f t="shared" si="30"/>
        <v>0</v>
      </c>
    </row>
    <row r="415" spans="1:89" ht="23.4" x14ac:dyDescent="0.2">
      <c r="A415" s="16"/>
      <c r="B415" s="458"/>
      <c r="C415" s="446">
        <v>343</v>
      </c>
      <c r="D415" s="459"/>
      <c r="E415" s="460"/>
      <c r="F415" s="460"/>
      <c r="G415" s="449"/>
      <c r="H415" s="449"/>
      <c r="I415" s="452"/>
      <c r="J415" s="450"/>
      <c r="K415" s="449"/>
      <c r="L415" s="452"/>
      <c r="M415" s="452"/>
      <c r="N415" s="301">
        <v>0</v>
      </c>
      <c r="O415" s="302">
        <v>0</v>
      </c>
      <c r="P415" s="453"/>
      <c r="Q415" s="307"/>
      <c r="R415" s="307"/>
      <c r="S415" s="307"/>
      <c r="T415" s="307"/>
      <c r="U415" s="307"/>
      <c r="V415" s="454"/>
      <c r="W415" s="308"/>
      <c r="X415" s="308"/>
      <c r="Y415" s="308"/>
      <c r="Z415" s="469"/>
      <c r="AA415" s="452"/>
      <c r="AB415" s="449"/>
      <c r="AC415" s="449"/>
      <c r="AD415" s="449"/>
      <c r="AE415" s="544"/>
      <c r="AF415" s="583"/>
      <c r="AG415" s="554"/>
      <c r="AH415" s="455"/>
      <c r="AI415" s="563"/>
      <c r="AJ415" s="593"/>
      <c r="AK415" s="571"/>
      <c r="AL415" s="456"/>
      <c r="AM415" s="379"/>
      <c r="AN415" s="425"/>
      <c r="AO415" s="498"/>
      <c r="AP415" s="23"/>
      <c r="AQ415" s="27"/>
      <c r="AR415" s="31"/>
      <c r="AS415" s="31"/>
      <c r="AT415" s="35"/>
      <c r="AU415" s="37"/>
      <c r="AV415" s="14"/>
      <c r="AW415" s="14"/>
      <c r="AX415" s="14"/>
      <c r="AY415" s="13"/>
      <c r="AZ415" s="41"/>
      <c r="BA415" s="42"/>
      <c r="BB415" s="37"/>
      <c r="BC415" s="37"/>
      <c r="BD415" s="37"/>
      <c r="BE415" s="42"/>
      <c r="BF415" s="42"/>
      <c r="BG415" s="42"/>
      <c r="BH415" s="42"/>
      <c r="BI415" s="37"/>
      <c r="BJ415" s="37"/>
      <c r="BK415" s="45"/>
      <c r="BL415" s="45"/>
      <c r="BM415" s="45"/>
      <c r="BN415" s="45"/>
      <c r="BO415" s="42"/>
      <c r="BP415" s="42"/>
      <c r="BQ415" s="42"/>
      <c r="BR415" s="45"/>
      <c r="BS415" s="37"/>
      <c r="BT415" s="45"/>
      <c r="BU415" s="47"/>
      <c r="BV415" s="51"/>
      <c r="BW415" s="520"/>
      <c r="BX415" s="529" t="str">
        <f t="shared" si="26"/>
        <v/>
      </c>
      <c r="BY415" s="510" t="str">
        <f>IF(F415="","",IF(OR(分岐管理シート!AF415&lt;13,分岐管理シート!AF415&gt;26),"error",""))</f>
        <v/>
      </c>
      <c r="BZ415" s="510" t="str">
        <f>IF(F415="","",IF(VLOOKUP(AE415,―!$AD$1:$AE$26,2,FALSE)&lt;=VLOOKUP(AF415,―!$AD$15:$AE$27,2,FALSE),"","error"))</f>
        <v/>
      </c>
      <c r="CA415" s="510"/>
      <c r="CB415" s="510"/>
      <c r="CC415" s="510"/>
      <c r="CD415" s="510"/>
      <c r="CE415" s="510"/>
      <c r="CF415" s="510"/>
      <c r="CG415" s="510" t="str">
        <f t="shared" si="27"/>
        <v/>
      </c>
      <c r="CH415" s="510" t="str">
        <f>分岐管理シート!AW415</f>
        <v/>
      </c>
      <c r="CI415" s="510" t="str">
        <f t="shared" si="28"/>
        <v/>
      </c>
      <c r="CJ415" s="52" t="str">
        <f t="shared" si="29"/>
        <v/>
      </c>
      <c r="CK415" s="11">
        <f t="shared" si="30"/>
        <v>0</v>
      </c>
    </row>
    <row r="416" spans="1:89" ht="23.4" x14ac:dyDescent="0.2">
      <c r="A416" s="16"/>
      <c r="B416" s="458"/>
      <c r="C416" s="457">
        <v>344</v>
      </c>
      <c r="D416" s="459"/>
      <c r="E416" s="460"/>
      <c r="F416" s="460"/>
      <c r="G416" s="449"/>
      <c r="H416" s="449"/>
      <c r="I416" s="452"/>
      <c r="J416" s="450"/>
      <c r="K416" s="449"/>
      <c r="L416" s="452"/>
      <c r="M416" s="452"/>
      <c r="N416" s="301">
        <v>0</v>
      </c>
      <c r="O416" s="302">
        <v>0</v>
      </c>
      <c r="P416" s="453"/>
      <c r="Q416" s="307"/>
      <c r="R416" s="307"/>
      <c r="S416" s="307"/>
      <c r="T416" s="307"/>
      <c r="U416" s="307"/>
      <c r="V416" s="454"/>
      <c r="W416" s="308"/>
      <c r="X416" s="308"/>
      <c r="Y416" s="308"/>
      <c r="Z416" s="469"/>
      <c r="AA416" s="452"/>
      <c r="AB416" s="449"/>
      <c r="AC416" s="449"/>
      <c r="AD416" s="449"/>
      <c r="AE416" s="544"/>
      <c r="AF416" s="583"/>
      <c r="AG416" s="554"/>
      <c r="AH416" s="455"/>
      <c r="AI416" s="563"/>
      <c r="AJ416" s="593"/>
      <c r="AK416" s="571"/>
      <c r="AL416" s="456"/>
      <c r="AM416" s="379"/>
      <c r="AN416" s="425"/>
      <c r="AO416" s="498"/>
      <c r="AP416" s="23"/>
      <c r="AQ416" s="27"/>
      <c r="AR416" s="31"/>
      <c r="AS416" s="31"/>
      <c r="AT416" s="35"/>
      <c r="AU416" s="37"/>
      <c r="AV416" s="14"/>
      <c r="AW416" s="14"/>
      <c r="AX416" s="14"/>
      <c r="AY416" s="13"/>
      <c r="AZ416" s="41"/>
      <c r="BA416" s="42"/>
      <c r="BB416" s="37"/>
      <c r="BC416" s="37"/>
      <c r="BD416" s="37"/>
      <c r="BE416" s="42"/>
      <c r="BF416" s="42"/>
      <c r="BG416" s="42"/>
      <c r="BH416" s="42"/>
      <c r="BI416" s="37"/>
      <c r="BJ416" s="37"/>
      <c r="BK416" s="45"/>
      <c r="BL416" s="45"/>
      <c r="BM416" s="45"/>
      <c r="BN416" s="45"/>
      <c r="BO416" s="42"/>
      <c r="BP416" s="42"/>
      <c r="BQ416" s="42"/>
      <c r="BR416" s="45"/>
      <c r="BS416" s="37"/>
      <c r="BT416" s="45"/>
      <c r="BU416" s="47"/>
      <c r="BV416" s="51"/>
      <c r="BW416" s="520"/>
      <c r="BX416" s="529" t="str">
        <f t="shared" si="26"/>
        <v/>
      </c>
      <c r="BY416" s="510" t="str">
        <f>IF(F416="","",IF(OR(分岐管理シート!AF416&lt;13,分岐管理シート!AF416&gt;26),"error",""))</f>
        <v/>
      </c>
      <c r="BZ416" s="510" t="str">
        <f>IF(F416="","",IF(VLOOKUP(AE416,―!$AD$1:$AE$26,2,FALSE)&lt;=VLOOKUP(AF416,―!$AD$15:$AE$27,2,FALSE),"","error"))</f>
        <v/>
      </c>
      <c r="CA416" s="510"/>
      <c r="CB416" s="510"/>
      <c r="CC416" s="510"/>
      <c r="CD416" s="510"/>
      <c r="CE416" s="510"/>
      <c r="CF416" s="510"/>
      <c r="CG416" s="510" t="str">
        <f t="shared" si="27"/>
        <v/>
      </c>
      <c r="CH416" s="510" t="str">
        <f>分岐管理シート!AW416</f>
        <v/>
      </c>
      <c r="CI416" s="510" t="str">
        <f t="shared" si="28"/>
        <v/>
      </c>
      <c r="CJ416" s="52" t="str">
        <f t="shared" si="29"/>
        <v/>
      </c>
      <c r="CK416" s="11">
        <f t="shared" si="30"/>
        <v>0</v>
      </c>
    </row>
    <row r="417" spans="1:89" ht="23.4" x14ac:dyDescent="0.2">
      <c r="A417" s="16"/>
      <c r="B417" s="458"/>
      <c r="C417" s="457">
        <v>345</v>
      </c>
      <c r="D417" s="459"/>
      <c r="E417" s="460"/>
      <c r="F417" s="460"/>
      <c r="G417" s="449"/>
      <c r="H417" s="449"/>
      <c r="I417" s="452"/>
      <c r="J417" s="450"/>
      <c r="K417" s="449"/>
      <c r="L417" s="452"/>
      <c r="M417" s="452"/>
      <c r="N417" s="301">
        <v>0</v>
      </c>
      <c r="O417" s="302">
        <v>0</v>
      </c>
      <c r="P417" s="453"/>
      <c r="Q417" s="307"/>
      <c r="R417" s="307"/>
      <c r="S417" s="307"/>
      <c r="T417" s="307"/>
      <c r="U417" s="307"/>
      <c r="V417" s="454"/>
      <c r="W417" s="308"/>
      <c r="X417" s="308"/>
      <c r="Y417" s="308"/>
      <c r="Z417" s="469"/>
      <c r="AA417" s="452"/>
      <c r="AB417" s="449"/>
      <c r="AC417" s="449"/>
      <c r="AD417" s="449"/>
      <c r="AE417" s="544"/>
      <c r="AF417" s="583"/>
      <c r="AG417" s="554"/>
      <c r="AH417" s="455"/>
      <c r="AI417" s="563"/>
      <c r="AJ417" s="593"/>
      <c r="AK417" s="571"/>
      <c r="AL417" s="456"/>
      <c r="AM417" s="379"/>
      <c r="AN417" s="425"/>
      <c r="AO417" s="498"/>
      <c r="AP417" s="23"/>
      <c r="AQ417" s="27"/>
      <c r="AR417" s="31"/>
      <c r="AS417" s="31"/>
      <c r="AT417" s="35"/>
      <c r="AU417" s="37"/>
      <c r="AV417" s="14"/>
      <c r="AW417" s="14"/>
      <c r="AX417" s="14"/>
      <c r="AY417" s="13"/>
      <c r="AZ417" s="41"/>
      <c r="BA417" s="42"/>
      <c r="BB417" s="37"/>
      <c r="BC417" s="37"/>
      <c r="BD417" s="37"/>
      <c r="BE417" s="42"/>
      <c r="BF417" s="42"/>
      <c r="BG417" s="42"/>
      <c r="BH417" s="42"/>
      <c r="BI417" s="37"/>
      <c r="BJ417" s="37"/>
      <c r="BK417" s="45"/>
      <c r="BL417" s="45"/>
      <c r="BM417" s="45"/>
      <c r="BN417" s="45"/>
      <c r="BO417" s="42"/>
      <c r="BP417" s="42"/>
      <c r="BQ417" s="42"/>
      <c r="BR417" s="45"/>
      <c r="BS417" s="37"/>
      <c r="BT417" s="45"/>
      <c r="BU417" s="47"/>
      <c r="BV417" s="51"/>
      <c r="BW417" s="520"/>
      <c r="BX417" s="529" t="str">
        <f t="shared" si="26"/>
        <v/>
      </c>
      <c r="BY417" s="510" t="str">
        <f>IF(F417="","",IF(OR(分岐管理シート!AF417&lt;13,分岐管理シート!AF417&gt;26),"error",""))</f>
        <v/>
      </c>
      <c r="BZ417" s="510" t="str">
        <f>IF(F417="","",IF(VLOOKUP(AE417,―!$AD$1:$AE$26,2,FALSE)&lt;=VLOOKUP(AF417,―!$AD$15:$AE$27,2,FALSE),"","error"))</f>
        <v/>
      </c>
      <c r="CA417" s="510"/>
      <c r="CB417" s="510"/>
      <c r="CC417" s="510"/>
      <c r="CD417" s="510"/>
      <c r="CE417" s="510"/>
      <c r="CF417" s="510"/>
      <c r="CG417" s="510" t="str">
        <f t="shared" si="27"/>
        <v/>
      </c>
      <c r="CH417" s="510" t="str">
        <f>分岐管理シート!AW417</f>
        <v/>
      </c>
      <c r="CI417" s="510" t="str">
        <f t="shared" si="28"/>
        <v/>
      </c>
      <c r="CJ417" s="52" t="str">
        <f t="shared" si="29"/>
        <v/>
      </c>
      <c r="CK417" s="11">
        <f t="shared" si="30"/>
        <v>0</v>
      </c>
    </row>
    <row r="418" spans="1:89" ht="23.4" x14ac:dyDescent="0.2">
      <c r="A418" s="16"/>
      <c r="B418" s="458"/>
      <c r="C418" s="446">
        <v>346</v>
      </c>
      <c r="D418" s="459"/>
      <c r="E418" s="460"/>
      <c r="F418" s="460"/>
      <c r="G418" s="449"/>
      <c r="H418" s="449"/>
      <c r="I418" s="452"/>
      <c r="J418" s="450"/>
      <c r="K418" s="449"/>
      <c r="L418" s="452"/>
      <c r="M418" s="452"/>
      <c r="N418" s="301">
        <v>0</v>
      </c>
      <c r="O418" s="302">
        <v>0</v>
      </c>
      <c r="P418" s="453"/>
      <c r="Q418" s="307"/>
      <c r="R418" s="307"/>
      <c r="S418" s="307"/>
      <c r="T418" s="307"/>
      <c r="U418" s="307"/>
      <c r="V418" s="454"/>
      <c r="W418" s="308"/>
      <c r="X418" s="308"/>
      <c r="Y418" s="308"/>
      <c r="Z418" s="469"/>
      <c r="AA418" s="452"/>
      <c r="AB418" s="449"/>
      <c r="AC418" s="449"/>
      <c r="AD418" s="449"/>
      <c r="AE418" s="544"/>
      <c r="AF418" s="583"/>
      <c r="AG418" s="554"/>
      <c r="AH418" s="455"/>
      <c r="AI418" s="563"/>
      <c r="AJ418" s="593"/>
      <c r="AK418" s="571"/>
      <c r="AL418" s="456"/>
      <c r="AM418" s="379"/>
      <c r="AN418" s="425"/>
      <c r="AO418" s="498"/>
      <c r="AP418" s="23"/>
      <c r="AQ418" s="27"/>
      <c r="AR418" s="31"/>
      <c r="AS418" s="31"/>
      <c r="AT418" s="35"/>
      <c r="AU418" s="37"/>
      <c r="AV418" s="14"/>
      <c r="AW418" s="14"/>
      <c r="AX418" s="14"/>
      <c r="AY418" s="13"/>
      <c r="AZ418" s="41"/>
      <c r="BA418" s="42"/>
      <c r="BB418" s="37"/>
      <c r="BC418" s="37"/>
      <c r="BD418" s="37"/>
      <c r="BE418" s="42"/>
      <c r="BF418" s="42"/>
      <c r="BG418" s="42"/>
      <c r="BH418" s="42"/>
      <c r="BI418" s="37"/>
      <c r="BJ418" s="37"/>
      <c r="BK418" s="45"/>
      <c r="BL418" s="45"/>
      <c r="BM418" s="45"/>
      <c r="BN418" s="45"/>
      <c r="BO418" s="42"/>
      <c r="BP418" s="42"/>
      <c r="BQ418" s="42"/>
      <c r="BR418" s="45"/>
      <c r="BS418" s="37"/>
      <c r="BT418" s="45"/>
      <c r="BU418" s="47"/>
      <c r="BV418" s="51"/>
      <c r="BW418" s="520"/>
      <c r="BX418" s="529" t="str">
        <f t="shared" si="26"/>
        <v/>
      </c>
      <c r="BY418" s="510" t="str">
        <f>IF(F418="","",IF(OR(分岐管理シート!AF418&lt;13,分岐管理シート!AF418&gt;26),"error",""))</f>
        <v/>
      </c>
      <c r="BZ418" s="510" t="str">
        <f>IF(F418="","",IF(VLOOKUP(AE418,―!$AD$1:$AE$26,2,FALSE)&lt;=VLOOKUP(AF418,―!$AD$15:$AE$27,2,FALSE),"","error"))</f>
        <v/>
      </c>
      <c r="CA418" s="510"/>
      <c r="CB418" s="510"/>
      <c r="CC418" s="510"/>
      <c r="CD418" s="510"/>
      <c r="CE418" s="510"/>
      <c r="CF418" s="510"/>
      <c r="CG418" s="510" t="str">
        <f t="shared" si="27"/>
        <v/>
      </c>
      <c r="CH418" s="510" t="str">
        <f>分岐管理シート!AW418</f>
        <v/>
      </c>
      <c r="CI418" s="510" t="str">
        <f t="shared" si="28"/>
        <v/>
      </c>
      <c r="CJ418" s="52" t="str">
        <f t="shared" si="29"/>
        <v/>
      </c>
      <c r="CK418" s="11">
        <f t="shared" si="30"/>
        <v>0</v>
      </c>
    </row>
    <row r="419" spans="1:89" ht="23.4" x14ac:dyDescent="0.2">
      <c r="A419" s="16"/>
      <c r="B419" s="458"/>
      <c r="C419" s="457">
        <v>347</v>
      </c>
      <c r="D419" s="459"/>
      <c r="E419" s="460"/>
      <c r="F419" s="460"/>
      <c r="G419" s="449"/>
      <c r="H419" s="449"/>
      <c r="I419" s="452"/>
      <c r="J419" s="450"/>
      <c r="K419" s="449"/>
      <c r="L419" s="452"/>
      <c r="M419" s="452"/>
      <c r="N419" s="301">
        <v>0</v>
      </c>
      <c r="O419" s="302">
        <v>0</v>
      </c>
      <c r="P419" s="453"/>
      <c r="Q419" s="307"/>
      <c r="R419" s="307"/>
      <c r="S419" s="307"/>
      <c r="T419" s="307"/>
      <c r="U419" s="307"/>
      <c r="V419" s="454"/>
      <c r="W419" s="308"/>
      <c r="X419" s="308"/>
      <c r="Y419" s="308"/>
      <c r="Z419" s="469"/>
      <c r="AA419" s="452"/>
      <c r="AB419" s="449"/>
      <c r="AC419" s="449"/>
      <c r="AD419" s="449"/>
      <c r="AE419" s="544"/>
      <c r="AF419" s="583"/>
      <c r="AG419" s="554"/>
      <c r="AH419" s="455"/>
      <c r="AI419" s="563"/>
      <c r="AJ419" s="593"/>
      <c r="AK419" s="571"/>
      <c r="AL419" s="456"/>
      <c r="AM419" s="379"/>
      <c r="AN419" s="425"/>
      <c r="AO419" s="498"/>
      <c r="AP419" s="23"/>
      <c r="AQ419" s="27"/>
      <c r="AR419" s="31"/>
      <c r="AS419" s="31"/>
      <c r="AT419" s="35"/>
      <c r="AU419" s="37"/>
      <c r="AV419" s="14"/>
      <c r="AW419" s="14"/>
      <c r="AX419" s="14"/>
      <c r="AY419" s="13"/>
      <c r="AZ419" s="41"/>
      <c r="BA419" s="42"/>
      <c r="BB419" s="37"/>
      <c r="BC419" s="37"/>
      <c r="BD419" s="37"/>
      <c r="BE419" s="42"/>
      <c r="BF419" s="42"/>
      <c r="BG419" s="42"/>
      <c r="BH419" s="42"/>
      <c r="BI419" s="37"/>
      <c r="BJ419" s="37"/>
      <c r="BK419" s="45"/>
      <c r="BL419" s="45"/>
      <c r="BM419" s="45"/>
      <c r="BN419" s="45"/>
      <c r="BO419" s="42"/>
      <c r="BP419" s="42"/>
      <c r="BQ419" s="42"/>
      <c r="BR419" s="45"/>
      <c r="BS419" s="37"/>
      <c r="BT419" s="45"/>
      <c r="BU419" s="47"/>
      <c r="BV419" s="51"/>
      <c r="BW419" s="520"/>
      <c r="BX419" s="529" t="str">
        <f t="shared" si="26"/>
        <v/>
      </c>
      <c r="BY419" s="510" t="str">
        <f>IF(F419="","",IF(OR(分岐管理シート!AF419&lt;13,分岐管理シート!AF419&gt;26),"error",""))</f>
        <v/>
      </c>
      <c r="BZ419" s="510" t="str">
        <f>IF(F419="","",IF(VLOOKUP(AE419,―!$AD$1:$AE$26,2,FALSE)&lt;=VLOOKUP(AF419,―!$AD$15:$AE$27,2,FALSE),"","error"))</f>
        <v/>
      </c>
      <c r="CA419" s="510"/>
      <c r="CB419" s="510"/>
      <c r="CC419" s="510"/>
      <c r="CD419" s="510"/>
      <c r="CE419" s="510"/>
      <c r="CF419" s="510"/>
      <c r="CG419" s="510" t="str">
        <f t="shared" si="27"/>
        <v/>
      </c>
      <c r="CH419" s="510" t="str">
        <f>分岐管理シート!AW419</f>
        <v/>
      </c>
      <c r="CI419" s="510" t="str">
        <f t="shared" si="28"/>
        <v/>
      </c>
      <c r="CJ419" s="52" t="str">
        <f t="shared" si="29"/>
        <v/>
      </c>
      <c r="CK419" s="11">
        <f t="shared" si="30"/>
        <v>0</v>
      </c>
    </row>
    <row r="420" spans="1:89" ht="23.4" x14ac:dyDescent="0.2">
      <c r="A420" s="16"/>
      <c r="B420" s="458"/>
      <c r="C420" s="457">
        <v>348</v>
      </c>
      <c r="D420" s="459"/>
      <c r="E420" s="460"/>
      <c r="F420" s="460"/>
      <c r="G420" s="449"/>
      <c r="H420" s="449"/>
      <c r="I420" s="452"/>
      <c r="J420" s="450"/>
      <c r="K420" s="449"/>
      <c r="L420" s="452"/>
      <c r="M420" s="452"/>
      <c r="N420" s="301">
        <v>0</v>
      </c>
      <c r="O420" s="302">
        <v>0</v>
      </c>
      <c r="P420" s="453"/>
      <c r="Q420" s="307"/>
      <c r="R420" s="307"/>
      <c r="S420" s="307"/>
      <c r="T420" s="307"/>
      <c r="U420" s="307"/>
      <c r="V420" s="454"/>
      <c r="W420" s="308"/>
      <c r="X420" s="308"/>
      <c r="Y420" s="308"/>
      <c r="Z420" s="469"/>
      <c r="AA420" s="452"/>
      <c r="AB420" s="449"/>
      <c r="AC420" s="449"/>
      <c r="AD420" s="449"/>
      <c r="AE420" s="544"/>
      <c r="AF420" s="583"/>
      <c r="AG420" s="554"/>
      <c r="AH420" s="455"/>
      <c r="AI420" s="563"/>
      <c r="AJ420" s="593"/>
      <c r="AK420" s="571"/>
      <c r="AL420" s="456"/>
      <c r="AM420" s="379"/>
      <c r="AN420" s="425"/>
      <c r="AO420" s="498"/>
      <c r="AP420" s="23"/>
      <c r="AQ420" s="27"/>
      <c r="AR420" s="31"/>
      <c r="AS420" s="31"/>
      <c r="AT420" s="35"/>
      <c r="AU420" s="37"/>
      <c r="AV420" s="14"/>
      <c r="AW420" s="14"/>
      <c r="AX420" s="14"/>
      <c r="AY420" s="13"/>
      <c r="AZ420" s="41"/>
      <c r="BA420" s="42"/>
      <c r="BB420" s="37"/>
      <c r="BC420" s="37"/>
      <c r="BD420" s="37"/>
      <c r="BE420" s="42"/>
      <c r="BF420" s="42"/>
      <c r="BG420" s="42"/>
      <c r="BH420" s="42"/>
      <c r="BI420" s="37"/>
      <c r="BJ420" s="37"/>
      <c r="BK420" s="45"/>
      <c r="BL420" s="45"/>
      <c r="BM420" s="45"/>
      <c r="BN420" s="45"/>
      <c r="BO420" s="42"/>
      <c r="BP420" s="42"/>
      <c r="BQ420" s="42"/>
      <c r="BR420" s="45"/>
      <c r="BS420" s="37"/>
      <c r="BT420" s="45"/>
      <c r="BU420" s="47"/>
      <c r="BV420" s="51"/>
      <c r="BW420" s="520"/>
      <c r="BX420" s="529" t="str">
        <f t="shared" si="26"/>
        <v/>
      </c>
      <c r="BY420" s="510" t="str">
        <f>IF(F420="","",IF(OR(分岐管理シート!AF420&lt;13,分岐管理シート!AF420&gt;26),"error",""))</f>
        <v/>
      </c>
      <c r="BZ420" s="510" t="str">
        <f>IF(F420="","",IF(VLOOKUP(AE420,―!$AD$1:$AE$26,2,FALSE)&lt;=VLOOKUP(AF420,―!$AD$15:$AE$27,2,FALSE),"","error"))</f>
        <v/>
      </c>
      <c r="CA420" s="510"/>
      <c r="CB420" s="510"/>
      <c r="CC420" s="510"/>
      <c r="CD420" s="510"/>
      <c r="CE420" s="510"/>
      <c r="CF420" s="510"/>
      <c r="CG420" s="510" t="str">
        <f t="shared" si="27"/>
        <v/>
      </c>
      <c r="CH420" s="510" t="str">
        <f>分岐管理シート!AW420</f>
        <v/>
      </c>
      <c r="CI420" s="510" t="str">
        <f t="shared" si="28"/>
        <v/>
      </c>
      <c r="CJ420" s="52" t="str">
        <f t="shared" si="29"/>
        <v/>
      </c>
      <c r="CK420" s="11">
        <f t="shared" si="30"/>
        <v>0</v>
      </c>
    </row>
    <row r="421" spans="1:89" ht="23.4" x14ac:dyDescent="0.2">
      <c r="A421" s="16"/>
      <c r="B421" s="458"/>
      <c r="C421" s="446">
        <v>349</v>
      </c>
      <c r="D421" s="459"/>
      <c r="E421" s="460"/>
      <c r="F421" s="460"/>
      <c r="G421" s="449"/>
      <c r="H421" s="449"/>
      <c r="I421" s="452"/>
      <c r="J421" s="450"/>
      <c r="K421" s="449"/>
      <c r="L421" s="452"/>
      <c r="M421" s="452"/>
      <c r="N421" s="301">
        <v>0</v>
      </c>
      <c r="O421" s="302">
        <v>0</v>
      </c>
      <c r="P421" s="453"/>
      <c r="Q421" s="307"/>
      <c r="R421" s="307"/>
      <c r="S421" s="307"/>
      <c r="T421" s="307"/>
      <c r="U421" s="307"/>
      <c r="V421" s="454"/>
      <c r="W421" s="308"/>
      <c r="X421" s="308"/>
      <c r="Y421" s="308"/>
      <c r="Z421" s="469"/>
      <c r="AA421" s="452"/>
      <c r="AB421" s="449"/>
      <c r="AC421" s="449"/>
      <c r="AD421" s="449"/>
      <c r="AE421" s="544"/>
      <c r="AF421" s="583"/>
      <c r="AG421" s="554"/>
      <c r="AH421" s="455"/>
      <c r="AI421" s="563"/>
      <c r="AJ421" s="593"/>
      <c r="AK421" s="571"/>
      <c r="AL421" s="456"/>
      <c r="AM421" s="379"/>
      <c r="AN421" s="425"/>
      <c r="AO421" s="498"/>
      <c r="AP421" s="23"/>
      <c r="AQ421" s="27"/>
      <c r="AR421" s="31"/>
      <c r="AS421" s="31"/>
      <c r="AT421" s="35"/>
      <c r="AU421" s="37"/>
      <c r="AV421" s="14"/>
      <c r="AW421" s="14"/>
      <c r="AX421" s="14"/>
      <c r="AY421" s="13"/>
      <c r="AZ421" s="41"/>
      <c r="BA421" s="42"/>
      <c r="BB421" s="37"/>
      <c r="BC421" s="37"/>
      <c r="BD421" s="37"/>
      <c r="BE421" s="42"/>
      <c r="BF421" s="42"/>
      <c r="BG421" s="42"/>
      <c r="BH421" s="42"/>
      <c r="BI421" s="37"/>
      <c r="BJ421" s="37"/>
      <c r="BK421" s="45"/>
      <c r="BL421" s="45"/>
      <c r="BM421" s="45"/>
      <c r="BN421" s="45"/>
      <c r="BO421" s="42"/>
      <c r="BP421" s="42"/>
      <c r="BQ421" s="42"/>
      <c r="BR421" s="45"/>
      <c r="BS421" s="37"/>
      <c r="BT421" s="45"/>
      <c r="BU421" s="47"/>
      <c r="BV421" s="51"/>
      <c r="BW421" s="520"/>
      <c r="BX421" s="529" t="str">
        <f t="shared" si="26"/>
        <v/>
      </c>
      <c r="BY421" s="510" t="str">
        <f>IF(F421="","",IF(OR(分岐管理シート!AF421&lt;13,分岐管理シート!AF421&gt;26),"error",""))</f>
        <v/>
      </c>
      <c r="BZ421" s="510" t="str">
        <f>IF(F421="","",IF(VLOOKUP(AE421,―!$AD$1:$AE$26,2,FALSE)&lt;=VLOOKUP(AF421,―!$AD$15:$AE$27,2,FALSE),"","error"))</f>
        <v/>
      </c>
      <c r="CA421" s="510"/>
      <c r="CB421" s="510"/>
      <c r="CC421" s="510"/>
      <c r="CD421" s="510"/>
      <c r="CE421" s="510"/>
      <c r="CF421" s="510"/>
      <c r="CG421" s="510" t="str">
        <f t="shared" si="27"/>
        <v/>
      </c>
      <c r="CH421" s="510" t="str">
        <f>分岐管理シート!AW421</f>
        <v/>
      </c>
      <c r="CI421" s="510" t="str">
        <f t="shared" si="28"/>
        <v/>
      </c>
      <c r="CJ421" s="52" t="str">
        <f t="shared" si="29"/>
        <v/>
      </c>
      <c r="CK421" s="11">
        <f t="shared" si="30"/>
        <v>0</v>
      </c>
    </row>
    <row r="422" spans="1:89" ht="23.4" x14ac:dyDescent="0.2">
      <c r="A422" s="16"/>
      <c r="B422" s="458"/>
      <c r="C422" s="457">
        <v>350</v>
      </c>
      <c r="D422" s="459"/>
      <c r="E422" s="460"/>
      <c r="F422" s="460"/>
      <c r="G422" s="449"/>
      <c r="H422" s="449"/>
      <c r="I422" s="452"/>
      <c r="J422" s="450"/>
      <c r="K422" s="449"/>
      <c r="L422" s="452"/>
      <c r="M422" s="452"/>
      <c r="N422" s="301">
        <v>0</v>
      </c>
      <c r="O422" s="302">
        <v>0</v>
      </c>
      <c r="P422" s="453"/>
      <c r="Q422" s="307"/>
      <c r="R422" s="307"/>
      <c r="S422" s="307"/>
      <c r="T422" s="307"/>
      <c r="U422" s="307"/>
      <c r="V422" s="454"/>
      <c r="W422" s="308"/>
      <c r="X422" s="308"/>
      <c r="Y422" s="308"/>
      <c r="Z422" s="469"/>
      <c r="AA422" s="452"/>
      <c r="AB422" s="449"/>
      <c r="AC422" s="449"/>
      <c r="AD422" s="449"/>
      <c r="AE422" s="544"/>
      <c r="AF422" s="583"/>
      <c r="AG422" s="554"/>
      <c r="AH422" s="455"/>
      <c r="AI422" s="563"/>
      <c r="AJ422" s="593"/>
      <c r="AK422" s="571"/>
      <c r="AL422" s="456"/>
      <c r="AM422" s="379"/>
      <c r="AN422" s="425"/>
      <c r="AO422" s="498"/>
      <c r="AP422" s="23"/>
      <c r="AQ422" s="27"/>
      <c r="AR422" s="31"/>
      <c r="AS422" s="31"/>
      <c r="AT422" s="35"/>
      <c r="AU422" s="37"/>
      <c r="AV422" s="14"/>
      <c r="AW422" s="14"/>
      <c r="AX422" s="14"/>
      <c r="AY422" s="13"/>
      <c r="AZ422" s="41"/>
      <c r="BA422" s="42"/>
      <c r="BB422" s="37"/>
      <c r="BC422" s="37"/>
      <c r="BD422" s="37"/>
      <c r="BE422" s="42"/>
      <c r="BF422" s="42"/>
      <c r="BG422" s="42"/>
      <c r="BH422" s="42"/>
      <c r="BI422" s="37"/>
      <c r="BJ422" s="37"/>
      <c r="BK422" s="45"/>
      <c r="BL422" s="45"/>
      <c r="BM422" s="45"/>
      <c r="BN422" s="45"/>
      <c r="BO422" s="42"/>
      <c r="BP422" s="42"/>
      <c r="BQ422" s="42"/>
      <c r="BR422" s="45"/>
      <c r="BS422" s="37"/>
      <c r="BT422" s="45"/>
      <c r="BU422" s="47"/>
      <c r="BV422" s="51"/>
      <c r="BW422" s="520"/>
      <c r="BX422" s="529" t="str">
        <f t="shared" si="26"/>
        <v/>
      </c>
      <c r="BY422" s="510" t="str">
        <f>IF(F422="","",IF(OR(分岐管理シート!AF422&lt;13,分岐管理シート!AF422&gt;26),"error",""))</f>
        <v/>
      </c>
      <c r="BZ422" s="510" t="str">
        <f>IF(F422="","",IF(VLOOKUP(AE422,―!$AD$1:$AE$26,2,FALSE)&lt;=VLOOKUP(AF422,―!$AD$15:$AE$27,2,FALSE),"","error"))</f>
        <v/>
      </c>
      <c r="CA422" s="510"/>
      <c r="CB422" s="510"/>
      <c r="CC422" s="510"/>
      <c r="CD422" s="510"/>
      <c r="CE422" s="510"/>
      <c r="CF422" s="510"/>
      <c r="CG422" s="510" t="str">
        <f t="shared" si="27"/>
        <v/>
      </c>
      <c r="CH422" s="510" t="str">
        <f>分岐管理シート!AW422</f>
        <v/>
      </c>
      <c r="CI422" s="510" t="str">
        <f t="shared" si="28"/>
        <v/>
      </c>
      <c r="CJ422" s="52" t="str">
        <f t="shared" si="29"/>
        <v/>
      </c>
      <c r="CK422" s="11">
        <f t="shared" si="30"/>
        <v>0</v>
      </c>
    </row>
    <row r="423" spans="1:89" ht="23.4" x14ac:dyDescent="0.2">
      <c r="A423" s="16"/>
      <c r="B423" s="458"/>
      <c r="C423" s="457">
        <v>351</v>
      </c>
      <c r="D423" s="459"/>
      <c r="E423" s="460"/>
      <c r="F423" s="460"/>
      <c r="G423" s="449"/>
      <c r="H423" s="449"/>
      <c r="I423" s="452"/>
      <c r="J423" s="450"/>
      <c r="K423" s="449"/>
      <c r="L423" s="452"/>
      <c r="M423" s="452"/>
      <c r="N423" s="301">
        <v>0</v>
      </c>
      <c r="O423" s="302">
        <v>0</v>
      </c>
      <c r="P423" s="453"/>
      <c r="Q423" s="307"/>
      <c r="R423" s="307"/>
      <c r="S423" s="307"/>
      <c r="T423" s="307"/>
      <c r="U423" s="307"/>
      <c r="V423" s="454"/>
      <c r="W423" s="308"/>
      <c r="X423" s="308"/>
      <c r="Y423" s="308"/>
      <c r="Z423" s="469"/>
      <c r="AA423" s="452"/>
      <c r="AB423" s="449"/>
      <c r="AC423" s="449"/>
      <c r="AD423" s="449"/>
      <c r="AE423" s="544"/>
      <c r="AF423" s="583"/>
      <c r="AG423" s="554"/>
      <c r="AH423" s="455"/>
      <c r="AI423" s="563"/>
      <c r="AJ423" s="593"/>
      <c r="AK423" s="571"/>
      <c r="AL423" s="456"/>
      <c r="AM423" s="379"/>
      <c r="AN423" s="425"/>
      <c r="AO423" s="498"/>
      <c r="AP423" s="23"/>
      <c r="AQ423" s="27"/>
      <c r="AR423" s="31"/>
      <c r="AS423" s="31"/>
      <c r="AT423" s="35"/>
      <c r="AU423" s="37"/>
      <c r="AV423" s="14"/>
      <c r="AW423" s="14"/>
      <c r="AX423" s="14"/>
      <c r="AY423" s="13"/>
      <c r="AZ423" s="41"/>
      <c r="BA423" s="42"/>
      <c r="BB423" s="37"/>
      <c r="BC423" s="37"/>
      <c r="BD423" s="37"/>
      <c r="BE423" s="42"/>
      <c r="BF423" s="42"/>
      <c r="BG423" s="42"/>
      <c r="BH423" s="42"/>
      <c r="BI423" s="37"/>
      <c r="BJ423" s="37"/>
      <c r="BK423" s="45"/>
      <c r="BL423" s="45"/>
      <c r="BM423" s="45"/>
      <c r="BN423" s="45"/>
      <c r="BO423" s="42"/>
      <c r="BP423" s="42"/>
      <c r="BQ423" s="42"/>
      <c r="BR423" s="45"/>
      <c r="BS423" s="37"/>
      <c r="BT423" s="45"/>
      <c r="BU423" s="47"/>
      <c r="BV423" s="51"/>
      <c r="BW423" s="520"/>
      <c r="BX423" s="529" t="str">
        <f t="shared" si="26"/>
        <v/>
      </c>
      <c r="BY423" s="510" t="str">
        <f>IF(F423="","",IF(OR(分岐管理シート!AF423&lt;13,分岐管理シート!AF423&gt;26),"error",""))</f>
        <v/>
      </c>
      <c r="BZ423" s="510" t="str">
        <f>IF(F423="","",IF(VLOOKUP(AE423,―!$AD$1:$AE$26,2,FALSE)&lt;=VLOOKUP(AF423,―!$AD$15:$AE$27,2,FALSE),"","error"))</f>
        <v/>
      </c>
      <c r="CA423" s="510"/>
      <c r="CB423" s="510"/>
      <c r="CC423" s="510"/>
      <c r="CD423" s="510"/>
      <c r="CE423" s="510"/>
      <c r="CF423" s="510"/>
      <c r="CG423" s="510" t="str">
        <f t="shared" si="27"/>
        <v/>
      </c>
      <c r="CH423" s="510" t="str">
        <f>分岐管理シート!AW423</f>
        <v/>
      </c>
      <c r="CI423" s="510" t="str">
        <f t="shared" si="28"/>
        <v/>
      </c>
      <c r="CJ423" s="52" t="str">
        <f t="shared" si="29"/>
        <v/>
      </c>
      <c r="CK423" s="11">
        <f t="shared" si="30"/>
        <v>0</v>
      </c>
    </row>
    <row r="424" spans="1:89" ht="23.4" x14ac:dyDescent="0.2">
      <c r="A424" s="16"/>
      <c r="B424" s="458"/>
      <c r="C424" s="446">
        <v>352</v>
      </c>
      <c r="D424" s="459"/>
      <c r="E424" s="460"/>
      <c r="F424" s="460"/>
      <c r="G424" s="449"/>
      <c r="H424" s="449"/>
      <c r="I424" s="452"/>
      <c r="J424" s="450"/>
      <c r="K424" s="449"/>
      <c r="L424" s="452"/>
      <c r="M424" s="452"/>
      <c r="N424" s="301">
        <v>0</v>
      </c>
      <c r="O424" s="302">
        <v>0</v>
      </c>
      <c r="P424" s="453"/>
      <c r="Q424" s="307"/>
      <c r="R424" s="307"/>
      <c r="S424" s="307"/>
      <c r="T424" s="307"/>
      <c r="U424" s="307"/>
      <c r="V424" s="454"/>
      <c r="W424" s="308"/>
      <c r="X424" s="308"/>
      <c r="Y424" s="308"/>
      <c r="Z424" s="469"/>
      <c r="AA424" s="452"/>
      <c r="AB424" s="449"/>
      <c r="AC424" s="449"/>
      <c r="AD424" s="449"/>
      <c r="AE424" s="544"/>
      <c r="AF424" s="583"/>
      <c r="AG424" s="554"/>
      <c r="AH424" s="455"/>
      <c r="AI424" s="563"/>
      <c r="AJ424" s="593"/>
      <c r="AK424" s="571"/>
      <c r="AL424" s="456"/>
      <c r="AM424" s="379"/>
      <c r="AN424" s="425"/>
      <c r="AO424" s="498"/>
      <c r="AP424" s="23"/>
      <c r="AQ424" s="27"/>
      <c r="AR424" s="31"/>
      <c r="AS424" s="31"/>
      <c r="AT424" s="35"/>
      <c r="AU424" s="37"/>
      <c r="AV424" s="14"/>
      <c r="AW424" s="14"/>
      <c r="AX424" s="14"/>
      <c r="AY424" s="13"/>
      <c r="AZ424" s="41"/>
      <c r="BA424" s="42"/>
      <c r="BB424" s="37"/>
      <c r="BC424" s="37"/>
      <c r="BD424" s="37"/>
      <c r="BE424" s="42"/>
      <c r="BF424" s="42"/>
      <c r="BG424" s="42"/>
      <c r="BH424" s="42"/>
      <c r="BI424" s="37"/>
      <c r="BJ424" s="37"/>
      <c r="BK424" s="45"/>
      <c r="BL424" s="45"/>
      <c r="BM424" s="45"/>
      <c r="BN424" s="45"/>
      <c r="BO424" s="42"/>
      <c r="BP424" s="42"/>
      <c r="BQ424" s="42"/>
      <c r="BR424" s="45"/>
      <c r="BS424" s="37"/>
      <c r="BT424" s="45"/>
      <c r="BU424" s="47"/>
      <c r="BV424" s="51"/>
      <c r="BW424" s="520"/>
      <c r="BX424" s="529" t="str">
        <f t="shared" si="26"/>
        <v/>
      </c>
      <c r="BY424" s="510" t="str">
        <f>IF(F424="","",IF(OR(分岐管理シート!AF424&lt;13,分岐管理シート!AF424&gt;26),"error",""))</f>
        <v/>
      </c>
      <c r="BZ424" s="510" t="str">
        <f>IF(F424="","",IF(VLOOKUP(AE424,―!$AD$1:$AE$26,2,FALSE)&lt;=VLOOKUP(AF424,―!$AD$15:$AE$27,2,FALSE),"","error"))</f>
        <v/>
      </c>
      <c r="CA424" s="510"/>
      <c r="CB424" s="510"/>
      <c r="CC424" s="510"/>
      <c r="CD424" s="510"/>
      <c r="CE424" s="510"/>
      <c r="CF424" s="510"/>
      <c r="CG424" s="510" t="str">
        <f t="shared" si="27"/>
        <v/>
      </c>
      <c r="CH424" s="510" t="str">
        <f>分岐管理シート!AW424</f>
        <v/>
      </c>
      <c r="CI424" s="510" t="str">
        <f t="shared" si="28"/>
        <v/>
      </c>
      <c r="CJ424" s="52" t="str">
        <f t="shared" si="29"/>
        <v/>
      </c>
      <c r="CK424" s="11">
        <f t="shared" si="30"/>
        <v>0</v>
      </c>
    </row>
    <row r="425" spans="1:89" ht="23.4" x14ac:dyDescent="0.2">
      <c r="A425" s="16"/>
      <c r="B425" s="458"/>
      <c r="C425" s="457">
        <v>353</v>
      </c>
      <c r="D425" s="459"/>
      <c r="E425" s="460"/>
      <c r="F425" s="460"/>
      <c r="G425" s="449"/>
      <c r="H425" s="449"/>
      <c r="I425" s="452"/>
      <c r="J425" s="450"/>
      <c r="K425" s="449"/>
      <c r="L425" s="452"/>
      <c r="M425" s="452"/>
      <c r="N425" s="301">
        <v>0</v>
      </c>
      <c r="O425" s="302">
        <v>0</v>
      </c>
      <c r="P425" s="453"/>
      <c r="Q425" s="307"/>
      <c r="R425" s="307"/>
      <c r="S425" s="307"/>
      <c r="T425" s="307"/>
      <c r="U425" s="307"/>
      <c r="V425" s="454"/>
      <c r="W425" s="308"/>
      <c r="X425" s="308"/>
      <c r="Y425" s="308"/>
      <c r="Z425" s="469"/>
      <c r="AA425" s="452"/>
      <c r="AB425" s="449"/>
      <c r="AC425" s="449"/>
      <c r="AD425" s="449"/>
      <c r="AE425" s="544"/>
      <c r="AF425" s="583"/>
      <c r="AG425" s="554"/>
      <c r="AH425" s="455"/>
      <c r="AI425" s="563"/>
      <c r="AJ425" s="593"/>
      <c r="AK425" s="571"/>
      <c r="AL425" s="456"/>
      <c r="AM425" s="379"/>
      <c r="AN425" s="425"/>
      <c r="AO425" s="498"/>
      <c r="AP425" s="23"/>
      <c r="AQ425" s="27"/>
      <c r="AR425" s="31"/>
      <c r="AS425" s="31"/>
      <c r="AT425" s="35"/>
      <c r="AU425" s="37"/>
      <c r="AV425" s="14"/>
      <c r="AW425" s="14"/>
      <c r="AX425" s="14"/>
      <c r="AY425" s="13"/>
      <c r="AZ425" s="41"/>
      <c r="BA425" s="42"/>
      <c r="BB425" s="37"/>
      <c r="BC425" s="37"/>
      <c r="BD425" s="37"/>
      <c r="BE425" s="42"/>
      <c r="BF425" s="42"/>
      <c r="BG425" s="42"/>
      <c r="BH425" s="42"/>
      <c r="BI425" s="37"/>
      <c r="BJ425" s="37"/>
      <c r="BK425" s="45"/>
      <c r="BL425" s="45"/>
      <c r="BM425" s="45"/>
      <c r="BN425" s="45"/>
      <c r="BO425" s="42"/>
      <c r="BP425" s="42"/>
      <c r="BQ425" s="42"/>
      <c r="BR425" s="45"/>
      <c r="BS425" s="37"/>
      <c r="BT425" s="45"/>
      <c r="BU425" s="47"/>
      <c r="BV425" s="51"/>
      <c r="BW425" s="520"/>
      <c r="BX425" s="529" t="str">
        <f t="shared" si="26"/>
        <v/>
      </c>
      <c r="BY425" s="510" t="str">
        <f>IF(F425="","",IF(OR(分岐管理シート!AF425&lt;13,分岐管理シート!AF425&gt;26),"error",""))</f>
        <v/>
      </c>
      <c r="BZ425" s="510" t="str">
        <f>IF(F425="","",IF(VLOOKUP(AE425,―!$AD$1:$AE$26,2,FALSE)&lt;=VLOOKUP(AF425,―!$AD$15:$AE$27,2,FALSE),"","error"))</f>
        <v/>
      </c>
      <c r="CA425" s="510"/>
      <c r="CB425" s="510"/>
      <c r="CC425" s="510"/>
      <c r="CD425" s="510"/>
      <c r="CE425" s="510"/>
      <c r="CF425" s="510"/>
      <c r="CG425" s="510" t="str">
        <f t="shared" si="27"/>
        <v/>
      </c>
      <c r="CH425" s="510" t="str">
        <f>分岐管理シート!AW425</f>
        <v/>
      </c>
      <c r="CI425" s="510" t="str">
        <f t="shared" si="28"/>
        <v/>
      </c>
      <c r="CJ425" s="52" t="str">
        <f t="shared" si="29"/>
        <v/>
      </c>
      <c r="CK425" s="11">
        <f t="shared" si="30"/>
        <v>0</v>
      </c>
    </row>
    <row r="426" spans="1:89" ht="23.4" x14ac:dyDescent="0.2">
      <c r="A426" s="16"/>
      <c r="B426" s="458"/>
      <c r="C426" s="457">
        <v>354</v>
      </c>
      <c r="D426" s="459"/>
      <c r="E426" s="460"/>
      <c r="F426" s="460"/>
      <c r="G426" s="449"/>
      <c r="H426" s="449"/>
      <c r="I426" s="452"/>
      <c r="J426" s="450"/>
      <c r="K426" s="449"/>
      <c r="L426" s="452"/>
      <c r="M426" s="452"/>
      <c r="N426" s="301">
        <v>0</v>
      </c>
      <c r="O426" s="302">
        <v>0</v>
      </c>
      <c r="P426" s="453"/>
      <c r="Q426" s="307"/>
      <c r="R426" s="307"/>
      <c r="S426" s="307"/>
      <c r="T426" s="307"/>
      <c r="U426" s="307"/>
      <c r="V426" s="454"/>
      <c r="W426" s="308"/>
      <c r="X426" s="308"/>
      <c r="Y426" s="308"/>
      <c r="Z426" s="469"/>
      <c r="AA426" s="452"/>
      <c r="AB426" s="449"/>
      <c r="AC426" s="449"/>
      <c r="AD426" s="449"/>
      <c r="AE426" s="544"/>
      <c r="AF426" s="583"/>
      <c r="AG426" s="554"/>
      <c r="AH426" s="455"/>
      <c r="AI426" s="563"/>
      <c r="AJ426" s="593"/>
      <c r="AK426" s="571"/>
      <c r="AL426" s="456"/>
      <c r="AM426" s="379"/>
      <c r="AN426" s="425"/>
      <c r="AO426" s="498"/>
      <c r="AP426" s="23"/>
      <c r="AQ426" s="27"/>
      <c r="AR426" s="31"/>
      <c r="AS426" s="31"/>
      <c r="AT426" s="35"/>
      <c r="AU426" s="37"/>
      <c r="AV426" s="14"/>
      <c r="AW426" s="14"/>
      <c r="AX426" s="14"/>
      <c r="AY426" s="13"/>
      <c r="AZ426" s="41"/>
      <c r="BA426" s="42"/>
      <c r="BB426" s="37"/>
      <c r="BC426" s="37"/>
      <c r="BD426" s="37"/>
      <c r="BE426" s="42"/>
      <c r="BF426" s="42"/>
      <c r="BG426" s="42"/>
      <c r="BH426" s="42"/>
      <c r="BI426" s="37"/>
      <c r="BJ426" s="37"/>
      <c r="BK426" s="45"/>
      <c r="BL426" s="45"/>
      <c r="BM426" s="45"/>
      <c r="BN426" s="45"/>
      <c r="BO426" s="42"/>
      <c r="BP426" s="42"/>
      <c r="BQ426" s="42"/>
      <c r="BR426" s="45"/>
      <c r="BS426" s="37"/>
      <c r="BT426" s="45"/>
      <c r="BU426" s="47"/>
      <c r="BV426" s="51"/>
      <c r="BW426" s="520"/>
      <c r="BX426" s="529" t="str">
        <f t="shared" si="26"/>
        <v/>
      </c>
      <c r="BY426" s="510" t="str">
        <f>IF(F426="","",IF(OR(分岐管理シート!AF426&lt;13,分岐管理シート!AF426&gt;26),"error",""))</f>
        <v/>
      </c>
      <c r="BZ426" s="510" t="str">
        <f>IF(F426="","",IF(VLOOKUP(AE426,―!$AD$1:$AE$26,2,FALSE)&lt;=VLOOKUP(AF426,―!$AD$15:$AE$27,2,FALSE),"","error"))</f>
        <v/>
      </c>
      <c r="CA426" s="510"/>
      <c r="CB426" s="510"/>
      <c r="CC426" s="510"/>
      <c r="CD426" s="510"/>
      <c r="CE426" s="510"/>
      <c r="CF426" s="510"/>
      <c r="CG426" s="510" t="str">
        <f t="shared" si="27"/>
        <v/>
      </c>
      <c r="CH426" s="510" t="str">
        <f>分岐管理シート!AW426</f>
        <v/>
      </c>
      <c r="CI426" s="510" t="str">
        <f t="shared" si="28"/>
        <v/>
      </c>
      <c r="CJ426" s="52" t="str">
        <f t="shared" si="29"/>
        <v/>
      </c>
      <c r="CK426" s="11">
        <f t="shared" si="30"/>
        <v>0</v>
      </c>
    </row>
    <row r="427" spans="1:89" ht="23.4" x14ac:dyDescent="0.2">
      <c r="A427" s="16"/>
      <c r="B427" s="458"/>
      <c r="C427" s="446">
        <v>355</v>
      </c>
      <c r="D427" s="459"/>
      <c r="E427" s="460"/>
      <c r="F427" s="460"/>
      <c r="G427" s="449"/>
      <c r="H427" s="449"/>
      <c r="I427" s="452"/>
      <c r="J427" s="450"/>
      <c r="K427" s="449"/>
      <c r="L427" s="452"/>
      <c r="M427" s="452"/>
      <c r="N427" s="301">
        <v>0</v>
      </c>
      <c r="O427" s="302">
        <v>0</v>
      </c>
      <c r="P427" s="453"/>
      <c r="Q427" s="307"/>
      <c r="R427" s="307"/>
      <c r="S427" s="307"/>
      <c r="T427" s="307"/>
      <c r="U427" s="307"/>
      <c r="V427" s="454"/>
      <c r="W427" s="308"/>
      <c r="X427" s="308"/>
      <c r="Y427" s="308"/>
      <c r="Z427" s="469"/>
      <c r="AA427" s="452"/>
      <c r="AB427" s="449"/>
      <c r="AC427" s="449"/>
      <c r="AD427" s="449"/>
      <c r="AE427" s="544"/>
      <c r="AF427" s="583"/>
      <c r="AG427" s="554"/>
      <c r="AH427" s="455"/>
      <c r="AI427" s="563"/>
      <c r="AJ427" s="593"/>
      <c r="AK427" s="571"/>
      <c r="AL427" s="456"/>
      <c r="AM427" s="379"/>
      <c r="AN427" s="425"/>
      <c r="AO427" s="498"/>
      <c r="AP427" s="23"/>
      <c r="AQ427" s="27"/>
      <c r="AR427" s="31"/>
      <c r="AS427" s="31"/>
      <c r="AT427" s="35"/>
      <c r="AU427" s="37"/>
      <c r="AV427" s="14"/>
      <c r="AW427" s="14"/>
      <c r="AX427" s="14"/>
      <c r="AY427" s="13"/>
      <c r="AZ427" s="41"/>
      <c r="BA427" s="42"/>
      <c r="BB427" s="37"/>
      <c r="BC427" s="37"/>
      <c r="BD427" s="37"/>
      <c r="BE427" s="42"/>
      <c r="BF427" s="42"/>
      <c r="BG427" s="42"/>
      <c r="BH427" s="42"/>
      <c r="BI427" s="37"/>
      <c r="BJ427" s="37"/>
      <c r="BK427" s="45"/>
      <c r="BL427" s="45"/>
      <c r="BM427" s="45"/>
      <c r="BN427" s="45"/>
      <c r="BO427" s="42"/>
      <c r="BP427" s="42"/>
      <c r="BQ427" s="42"/>
      <c r="BR427" s="45"/>
      <c r="BS427" s="37"/>
      <c r="BT427" s="45"/>
      <c r="BU427" s="47"/>
      <c r="BV427" s="51"/>
      <c r="BW427" s="520"/>
      <c r="BX427" s="529" t="str">
        <f t="shared" si="26"/>
        <v/>
      </c>
      <c r="BY427" s="510" t="str">
        <f>IF(F427="","",IF(OR(分岐管理シート!AF427&lt;13,分岐管理シート!AF427&gt;26),"error",""))</f>
        <v/>
      </c>
      <c r="BZ427" s="510" t="str">
        <f>IF(F427="","",IF(VLOOKUP(AE427,―!$AD$1:$AE$26,2,FALSE)&lt;=VLOOKUP(AF427,―!$AD$15:$AE$27,2,FALSE),"","error"))</f>
        <v/>
      </c>
      <c r="CA427" s="510"/>
      <c r="CB427" s="510"/>
      <c r="CC427" s="510"/>
      <c r="CD427" s="510"/>
      <c r="CE427" s="510"/>
      <c r="CF427" s="510"/>
      <c r="CG427" s="510" t="str">
        <f t="shared" si="27"/>
        <v/>
      </c>
      <c r="CH427" s="510" t="str">
        <f>分岐管理シート!AW427</f>
        <v/>
      </c>
      <c r="CI427" s="510" t="str">
        <f t="shared" si="28"/>
        <v/>
      </c>
      <c r="CJ427" s="52" t="str">
        <f t="shared" si="29"/>
        <v/>
      </c>
      <c r="CK427" s="11">
        <f t="shared" si="30"/>
        <v>0</v>
      </c>
    </row>
    <row r="428" spans="1:89" ht="23.4" x14ac:dyDescent="0.2">
      <c r="A428" s="16"/>
      <c r="B428" s="458"/>
      <c r="C428" s="457">
        <v>356</v>
      </c>
      <c r="D428" s="459"/>
      <c r="E428" s="460"/>
      <c r="F428" s="460"/>
      <c r="G428" s="449"/>
      <c r="H428" s="449"/>
      <c r="I428" s="452"/>
      <c r="J428" s="450"/>
      <c r="K428" s="449"/>
      <c r="L428" s="452"/>
      <c r="M428" s="452"/>
      <c r="N428" s="301">
        <v>0</v>
      </c>
      <c r="O428" s="302">
        <v>0</v>
      </c>
      <c r="P428" s="453"/>
      <c r="Q428" s="307"/>
      <c r="R428" s="307"/>
      <c r="S428" s="307"/>
      <c r="T428" s="307"/>
      <c r="U428" s="307"/>
      <c r="V428" s="454"/>
      <c r="W428" s="308"/>
      <c r="X428" s="308"/>
      <c r="Y428" s="308"/>
      <c r="Z428" s="469"/>
      <c r="AA428" s="452"/>
      <c r="AB428" s="449"/>
      <c r="AC428" s="449"/>
      <c r="AD428" s="449"/>
      <c r="AE428" s="544"/>
      <c r="AF428" s="583"/>
      <c r="AG428" s="554"/>
      <c r="AH428" s="455"/>
      <c r="AI428" s="563"/>
      <c r="AJ428" s="593"/>
      <c r="AK428" s="571"/>
      <c r="AL428" s="456"/>
      <c r="AM428" s="379"/>
      <c r="AN428" s="425"/>
      <c r="AO428" s="498"/>
      <c r="AP428" s="23"/>
      <c r="AQ428" s="27"/>
      <c r="AR428" s="31"/>
      <c r="AS428" s="31"/>
      <c r="AT428" s="35"/>
      <c r="AU428" s="37"/>
      <c r="AV428" s="14"/>
      <c r="AW428" s="14"/>
      <c r="AX428" s="14"/>
      <c r="AY428" s="13"/>
      <c r="AZ428" s="41"/>
      <c r="BA428" s="42"/>
      <c r="BB428" s="37"/>
      <c r="BC428" s="37"/>
      <c r="BD428" s="37"/>
      <c r="BE428" s="42"/>
      <c r="BF428" s="42"/>
      <c r="BG428" s="42"/>
      <c r="BH428" s="42"/>
      <c r="BI428" s="37"/>
      <c r="BJ428" s="37"/>
      <c r="BK428" s="45"/>
      <c r="BL428" s="45"/>
      <c r="BM428" s="45"/>
      <c r="BN428" s="45"/>
      <c r="BO428" s="42"/>
      <c r="BP428" s="42"/>
      <c r="BQ428" s="42"/>
      <c r="BR428" s="45"/>
      <c r="BS428" s="37"/>
      <c r="BT428" s="45"/>
      <c r="BU428" s="47"/>
      <c r="BV428" s="51"/>
      <c r="BW428" s="520"/>
      <c r="BX428" s="529" t="str">
        <f t="shared" si="26"/>
        <v/>
      </c>
      <c r="BY428" s="510" t="str">
        <f>IF(F428="","",IF(OR(分岐管理シート!AF428&lt;13,分岐管理シート!AF428&gt;26),"error",""))</f>
        <v/>
      </c>
      <c r="BZ428" s="510" t="str">
        <f>IF(F428="","",IF(VLOOKUP(AE428,―!$AD$1:$AE$26,2,FALSE)&lt;=VLOOKUP(AF428,―!$AD$15:$AE$27,2,FALSE),"","error"))</f>
        <v/>
      </c>
      <c r="CA428" s="510"/>
      <c r="CB428" s="510"/>
      <c r="CC428" s="510"/>
      <c r="CD428" s="510"/>
      <c r="CE428" s="510"/>
      <c r="CF428" s="510"/>
      <c r="CG428" s="510" t="str">
        <f t="shared" si="27"/>
        <v/>
      </c>
      <c r="CH428" s="510" t="str">
        <f>分岐管理シート!AW428</f>
        <v/>
      </c>
      <c r="CI428" s="510" t="str">
        <f t="shared" si="28"/>
        <v/>
      </c>
      <c r="CJ428" s="52" t="str">
        <f t="shared" si="29"/>
        <v/>
      </c>
      <c r="CK428" s="11">
        <f t="shared" si="30"/>
        <v>0</v>
      </c>
    </row>
    <row r="429" spans="1:89" ht="23.4" x14ac:dyDescent="0.2">
      <c r="A429" s="16"/>
      <c r="B429" s="458"/>
      <c r="C429" s="457">
        <v>357</v>
      </c>
      <c r="D429" s="459"/>
      <c r="E429" s="460"/>
      <c r="F429" s="460"/>
      <c r="G429" s="449"/>
      <c r="H429" s="449"/>
      <c r="I429" s="452"/>
      <c r="J429" s="450"/>
      <c r="K429" s="449"/>
      <c r="L429" s="452"/>
      <c r="M429" s="452"/>
      <c r="N429" s="301">
        <v>0</v>
      </c>
      <c r="O429" s="302">
        <v>0</v>
      </c>
      <c r="P429" s="453"/>
      <c r="Q429" s="307"/>
      <c r="R429" s="307"/>
      <c r="S429" s="307"/>
      <c r="T429" s="307"/>
      <c r="U429" s="307"/>
      <c r="V429" s="454"/>
      <c r="W429" s="308"/>
      <c r="X429" s="308"/>
      <c r="Y429" s="308"/>
      <c r="Z429" s="469"/>
      <c r="AA429" s="452"/>
      <c r="AB429" s="449"/>
      <c r="AC429" s="449"/>
      <c r="AD429" s="449"/>
      <c r="AE429" s="544"/>
      <c r="AF429" s="583"/>
      <c r="AG429" s="554"/>
      <c r="AH429" s="455"/>
      <c r="AI429" s="563"/>
      <c r="AJ429" s="593"/>
      <c r="AK429" s="571"/>
      <c r="AL429" s="456"/>
      <c r="AM429" s="379"/>
      <c r="AN429" s="425"/>
      <c r="AO429" s="498"/>
      <c r="AP429" s="23"/>
      <c r="AQ429" s="27"/>
      <c r="AR429" s="31"/>
      <c r="AS429" s="31"/>
      <c r="AT429" s="35"/>
      <c r="AU429" s="37"/>
      <c r="AV429" s="14"/>
      <c r="AW429" s="14"/>
      <c r="AX429" s="14"/>
      <c r="AY429" s="13"/>
      <c r="AZ429" s="41"/>
      <c r="BA429" s="42"/>
      <c r="BB429" s="37"/>
      <c r="BC429" s="37"/>
      <c r="BD429" s="37"/>
      <c r="BE429" s="42"/>
      <c r="BF429" s="42"/>
      <c r="BG429" s="42"/>
      <c r="BH429" s="42"/>
      <c r="BI429" s="37"/>
      <c r="BJ429" s="37"/>
      <c r="BK429" s="45"/>
      <c r="BL429" s="45"/>
      <c r="BM429" s="45"/>
      <c r="BN429" s="45"/>
      <c r="BO429" s="42"/>
      <c r="BP429" s="42"/>
      <c r="BQ429" s="42"/>
      <c r="BR429" s="45"/>
      <c r="BS429" s="37"/>
      <c r="BT429" s="45"/>
      <c r="BU429" s="47"/>
      <c r="BV429" s="51"/>
      <c r="BW429" s="520"/>
      <c r="BX429" s="529" t="str">
        <f t="shared" si="26"/>
        <v/>
      </c>
      <c r="BY429" s="510" t="str">
        <f>IF(F429="","",IF(OR(分岐管理シート!AF429&lt;13,分岐管理シート!AF429&gt;26),"error",""))</f>
        <v/>
      </c>
      <c r="BZ429" s="510" t="str">
        <f>IF(F429="","",IF(VLOOKUP(AE429,―!$AD$1:$AE$26,2,FALSE)&lt;=VLOOKUP(AF429,―!$AD$15:$AE$27,2,FALSE),"","error"))</f>
        <v/>
      </c>
      <c r="CA429" s="510"/>
      <c r="CB429" s="510"/>
      <c r="CC429" s="510"/>
      <c r="CD429" s="510"/>
      <c r="CE429" s="510"/>
      <c r="CF429" s="510"/>
      <c r="CG429" s="510" t="str">
        <f t="shared" si="27"/>
        <v/>
      </c>
      <c r="CH429" s="510" t="str">
        <f>分岐管理シート!AW429</f>
        <v/>
      </c>
      <c r="CI429" s="510" t="str">
        <f t="shared" si="28"/>
        <v/>
      </c>
      <c r="CJ429" s="52" t="str">
        <f t="shared" si="29"/>
        <v/>
      </c>
      <c r="CK429" s="11">
        <f t="shared" si="30"/>
        <v>0</v>
      </c>
    </row>
    <row r="430" spans="1:89" ht="23.4" x14ac:dyDescent="0.2">
      <c r="A430" s="16"/>
      <c r="B430" s="458"/>
      <c r="C430" s="446">
        <v>358</v>
      </c>
      <c r="D430" s="459"/>
      <c r="E430" s="460"/>
      <c r="F430" s="460"/>
      <c r="G430" s="449"/>
      <c r="H430" s="449"/>
      <c r="I430" s="452"/>
      <c r="J430" s="450"/>
      <c r="K430" s="449"/>
      <c r="L430" s="452"/>
      <c r="M430" s="452"/>
      <c r="N430" s="301">
        <v>0</v>
      </c>
      <c r="O430" s="302">
        <v>0</v>
      </c>
      <c r="P430" s="453"/>
      <c r="Q430" s="307"/>
      <c r="R430" s="307"/>
      <c r="S430" s="307"/>
      <c r="T430" s="307"/>
      <c r="U430" s="307"/>
      <c r="V430" s="454"/>
      <c r="W430" s="308"/>
      <c r="X430" s="308"/>
      <c r="Y430" s="308"/>
      <c r="Z430" s="469"/>
      <c r="AA430" s="452"/>
      <c r="AB430" s="449"/>
      <c r="AC430" s="449"/>
      <c r="AD430" s="449"/>
      <c r="AE430" s="544"/>
      <c r="AF430" s="583"/>
      <c r="AG430" s="554"/>
      <c r="AH430" s="455"/>
      <c r="AI430" s="563"/>
      <c r="AJ430" s="593"/>
      <c r="AK430" s="571"/>
      <c r="AL430" s="456"/>
      <c r="AM430" s="379"/>
      <c r="AN430" s="425"/>
      <c r="AO430" s="498"/>
      <c r="AP430" s="23"/>
      <c r="AQ430" s="27"/>
      <c r="AR430" s="31"/>
      <c r="AS430" s="31"/>
      <c r="AT430" s="35"/>
      <c r="AU430" s="37"/>
      <c r="AV430" s="14"/>
      <c r="AW430" s="14"/>
      <c r="AX430" s="14"/>
      <c r="AY430" s="13"/>
      <c r="AZ430" s="41"/>
      <c r="BA430" s="42"/>
      <c r="BB430" s="37"/>
      <c r="BC430" s="37"/>
      <c r="BD430" s="37"/>
      <c r="BE430" s="42"/>
      <c r="BF430" s="42"/>
      <c r="BG430" s="42"/>
      <c r="BH430" s="42"/>
      <c r="BI430" s="37"/>
      <c r="BJ430" s="37"/>
      <c r="BK430" s="45"/>
      <c r="BL430" s="45"/>
      <c r="BM430" s="45"/>
      <c r="BN430" s="45"/>
      <c r="BO430" s="42"/>
      <c r="BP430" s="42"/>
      <c r="BQ430" s="42"/>
      <c r="BR430" s="45"/>
      <c r="BS430" s="37"/>
      <c r="BT430" s="45"/>
      <c r="BU430" s="47"/>
      <c r="BV430" s="51"/>
      <c r="BW430" s="520"/>
      <c r="BX430" s="529" t="str">
        <f t="shared" si="26"/>
        <v/>
      </c>
      <c r="BY430" s="510" t="str">
        <f>IF(F430="","",IF(OR(分岐管理シート!AF430&lt;13,分岐管理シート!AF430&gt;26),"error",""))</f>
        <v/>
      </c>
      <c r="BZ430" s="510" t="str">
        <f>IF(F430="","",IF(VLOOKUP(AE430,―!$AD$1:$AE$26,2,FALSE)&lt;=VLOOKUP(AF430,―!$AD$15:$AE$27,2,FALSE),"","error"))</f>
        <v/>
      </c>
      <c r="CA430" s="510"/>
      <c r="CB430" s="510"/>
      <c r="CC430" s="510"/>
      <c r="CD430" s="510"/>
      <c r="CE430" s="510"/>
      <c r="CF430" s="510"/>
      <c r="CG430" s="510" t="str">
        <f t="shared" si="27"/>
        <v/>
      </c>
      <c r="CH430" s="510" t="str">
        <f>分岐管理シート!AW430</f>
        <v/>
      </c>
      <c r="CI430" s="510" t="str">
        <f t="shared" si="28"/>
        <v/>
      </c>
      <c r="CJ430" s="52" t="str">
        <f t="shared" si="29"/>
        <v/>
      </c>
      <c r="CK430" s="11">
        <f t="shared" si="30"/>
        <v>0</v>
      </c>
    </row>
    <row r="431" spans="1:89" ht="23.4" x14ac:dyDescent="0.2">
      <c r="A431" s="16"/>
      <c r="B431" s="458"/>
      <c r="C431" s="457">
        <v>359</v>
      </c>
      <c r="D431" s="459"/>
      <c r="E431" s="460"/>
      <c r="F431" s="460"/>
      <c r="G431" s="449"/>
      <c r="H431" s="449"/>
      <c r="I431" s="452"/>
      <c r="J431" s="450"/>
      <c r="K431" s="449"/>
      <c r="L431" s="452"/>
      <c r="M431" s="452"/>
      <c r="N431" s="301">
        <v>0</v>
      </c>
      <c r="O431" s="302">
        <v>0</v>
      </c>
      <c r="P431" s="453"/>
      <c r="Q431" s="307"/>
      <c r="R431" s="307"/>
      <c r="S431" s="307"/>
      <c r="T431" s="307"/>
      <c r="U431" s="307"/>
      <c r="V431" s="454"/>
      <c r="W431" s="308"/>
      <c r="X431" s="308"/>
      <c r="Y431" s="308"/>
      <c r="Z431" s="469"/>
      <c r="AA431" s="452"/>
      <c r="AB431" s="449"/>
      <c r="AC431" s="449"/>
      <c r="AD431" s="449"/>
      <c r="AE431" s="544"/>
      <c r="AF431" s="583"/>
      <c r="AG431" s="554"/>
      <c r="AH431" s="455"/>
      <c r="AI431" s="563"/>
      <c r="AJ431" s="593"/>
      <c r="AK431" s="571"/>
      <c r="AL431" s="456"/>
      <c r="AM431" s="379"/>
      <c r="AN431" s="425"/>
      <c r="AO431" s="498"/>
      <c r="AP431" s="23"/>
      <c r="AQ431" s="27"/>
      <c r="AR431" s="31"/>
      <c r="AS431" s="31"/>
      <c r="AT431" s="35"/>
      <c r="AU431" s="37"/>
      <c r="AV431" s="14"/>
      <c r="AW431" s="14"/>
      <c r="AX431" s="14"/>
      <c r="AY431" s="13"/>
      <c r="AZ431" s="41"/>
      <c r="BA431" s="42"/>
      <c r="BB431" s="37"/>
      <c r="BC431" s="37"/>
      <c r="BD431" s="37"/>
      <c r="BE431" s="42"/>
      <c r="BF431" s="42"/>
      <c r="BG431" s="42"/>
      <c r="BH431" s="42"/>
      <c r="BI431" s="37"/>
      <c r="BJ431" s="37"/>
      <c r="BK431" s="45"/>
      <c r="BL431" s="45"/>
      <c r="BM431" s="45"/>
      <c r="BN431" s="45"/>
      <c r="BO431" s="42"/>
      <c r="BP431" s="42"/>
      <c r="BQ431" s="42"/>
      <c r="BR431" s="45"/>
      <c r="BS431" s="37"/>
      <c r="BT431" s="45"/>
      <c r="BU431" s="47"/>
      <c r="BV431" s="51"/>
      <c r="BW431" s="520"/>
      <c r="BX431" s="529" t="str">
        <f t="shared" si="26"/>
        <v/>
      </c>
      <c r="BY431" s="510" t="str">
        <f>IF(F431="","",IF(OR(分岐管理シート!AF431&lt;13,分岐管理シート!AF431&gt;26),"error",""))</f>
        <v/>
      </c>
      <c r="BZ431" s="510" t="str">
        <f>IF(F431="","",IF(VLOOKUP(AE431,―!$AD$1:$AE$26,2,FALSE)&lt;=VLOOKUP(AF431,―!$AD$15:$AE$27,2,FALSE),"","error"))</f>
        <v/>
      </c>
      <c r="CA431" s="510"/>
      <c r="CB431" s="510"/>
      <c r="CC431" s="510"/>
      <c r="CD431" s="510"/>
      <c r="CE431" s="510"/>
      <c r="CF431" s="510"/>
      <c r="CG431" s="510" t="str">
        <f t="shared" si="27"/>
        <v/>
      </c>
      <c r="CH431" s="510" t="str">
        <f>分岐管理シート!AW431</f>
        <v/>
      </c>
      <c r="CI431" s="510" t="str">
        <f t="shared" si="28"/>
        <v/>
      </c>
      <c r="CJ431" s="52" t="str">
        <f t="shared" si="29"/>
        <v/>
      </c>
      <c r="CK431" s="11">
        <f t="shared" si="30"/>
        <v>0</v>
      </c>
    </row>
    <row r="432" spans="1:89" ht="23.4" x14ac:dyDescent="0.2">
      <c r="A432" s="16"/>
      <c r="B432" s="458"/>
      <c r="C432" s="457">
        <v>360</v>
      </c>
      <c r="D432" s="459"/>
      <c r="E432" s="460"/>
      <c r="F432" s="460"/>
      <c r="G432" s="449"/>
      <c r="H432" s="449"/>
      <c r="I432" s="452"/>
      <c r="J432" s="450"/>
      <c r="K432" s="449"/>
      <c r="L432" s="452"/>
      <c r="M432" s="452"/>
      <c r="N432" s="301">
        <v>0</v>
      </c>
      <c r="O432" s="302">
        <v>0</v>
      </c>
      <c r="P432" s="453"/>
      <c r="Q432" s="307"/>
      <c r="R432" s="307"/>
      <c r="S432" s="307"/>
      <c r="T432" s="307"/>
      <c r="U432" s="307"/>
      <c r="V432" s="454"/>
      <c r="W432" s="308"/>
      <c r="X432" s="308"/>
      <c r="Y432" s="308"/>
      <c r="Z432" s="469"/>
      <c r="AA432" s="452"/>
      <c r="AB432" s="449"/>
      <c r="AC432" s="449"/>
      <c r="AD432" s="449"/>
      <c r="AE432" s="544"/>
      <c r="AF432" s="583"/>
      <c r="AG432" s="554"/>
      <c r="AH432" s="455"/>
      <c r="AI432" s="563"/>
      <c r="AJ432" s="593"/>
      <c r="AK432" s="571"/>
      <c r="AL432" s="456"/>
      <c r="AM432" s="379"/>
      <c r="AN432" s="425"/>
      <c r="AO432" s="498"/>
      <c r="AP432" s="23"/>
      <c r="AQ432" s="27"/>
      <c r="AR432" s="31"/>
      <c r="AS432" s="31"/>
      <c r="AT432" s="35"/>
      <c r="AU432" s="37"/>
      <c r="AV432" s="14"/>
      <c r="AW432" s="14"/>
      <c r="AX432" s="14"/>
      <c r="AY432" s="13"/>
      <c r="AZ432" s="41"/>
      <c r="BA432" s="42"/>
      <c r="BB432" s="37"/>
      <c r="BC432" s="37"/>
      <c r="BD432" s="37"/>
      <c r="BE432" s="42"/>
      <c r="BF432" s="42"/>
      <c r="BG432" s="42"/>
      <c r="BH432" s="42"/>
      <c r="BI432" s="37"/>
      <c r="BJ432" s="37"/>
      <c r="BK432" s="45"/>
      <c r="BL432" s="45"/>
      <c r="BM432" s="45"/>
      <c r="BN432" s="45"/>
      <c r="BO432" s="42"/>
      <c r="BP432" s="42"/>
      <c r="BQ432" s="42"/>
      <c r="BR432" s="45"/>
      <c r="BS432" s="37"/>
      <c r="BT432" s="45"/>
      <c r="BU432" s="47"/>
      <c r="BV432" s="51"/>
      <c r="BW432" s="520"/>
      <c r="BX432" s="529" t="str">
        <f t="shared" si="26"/>
        <v/>
      </c>
      <c r="BY432" s="510" t="str">
        <f>IF(F432="","",IF(OR(分岐管理シート!AF432&lt;13,分岐管理シート!AF432&gt;26),"error",""))</f>
        <v/>
      </c>
      <c r="BZ432" s="510" t="str">
        <f>IF(F432="","",IF(VLOOKUP(AE432,―!$AD$1:$AE$26,2,FALSE)&lt;=VLOOKUP(AF432,―!$AD$15:$AE$27,2,FALSE),"","error"))</f>
        <v/>
      </c>
      <c r="CA432" s="510"/>
      <c r="CB432" s="510"/>
      <c r="CC432" s="510"/>
      <c r="CD432" s="510"/>
      <c r="CE432" s="510"/>
      <c r="CF432" s="510"/>
      <c r="CG432" s="510" t="str">
        <f t="shared" si="27"/>
        <v/>
      </c>
      <c r="CH432" s="510" t="str">
        <f>分岐管理シート!AW432</f>
        <v/>
      </c>
      <c r="CI432" s="510" t="str">
        <f t="shared" si="28"/>
        <v/>
      </c>
      <c r="CJ432" s="52" t="str">
        <f t="shared" si="29"/>
        <v/>
      </c>
      <c r="CK432" s="11">
        <f t="shared" si="30"/>
        <v>0</v>
      </c>
    </row>
    <row r="433" spans="1:89" ht="23.4" x14ac:dyDescent="0.2">
      <c r="A433" s="16"/>
      <c r="B433" s="458"/>
      <c r="C433" s="446">
        <v>361</v>
      </c>
      <c r="D433" s="459"/>
      <c r="E433" s="460"/>
      <c r="F433" s="460"/>
      <c r="G433" s="449"/>
      <c r="H433" s="449"/>
      <c r="I433" s="452"/>
      <c r="J433" s="450"/>
      <c r="K433" s="449"/>
      <c r="L433" s="452"/>
      <c r="M433" s="452"/>
      <c r="N433" s="301">
        <v>0</v>
      </c>
      <c r="O433" s="302">
        <v>0</v>
      </c>
      <c r="P433" s="453"/>
      <c r="Q433" s="307"/>
      <c r="R433" s="307"/>
      <c r="S433" s="307"/>
      <c r="T433" s="307"/>
      <c r="U433" s="307"/>
      <c r="V433" s="454"/>
      <c r="W433" s="308"/>
      <c r="X433" s="308"/>
      <c r="Y433" s="308"/>
      <c r="Z433" s="469"/>
      <c r="AA433" s="452"/>
      <c r="AB433" s="449"/>
      <c r="AC433" s="449"/>
      <c r="AD433" s="449"/>
      <c r="AE433" s="544"/>
      <c r="AF433" s="583"/>
      <c r="AG433" s="554"/>
      <c r="AH433" s="455"/>
      <c r="AI433" s="563"/>
      <c r="AJ433" s="593"/>
      <c r="AK433" s="571"/>
      <c r="AL433" s="456"/>
      <c r="AM433" s="379"/>
      <c r="AN433" s="425"/>
      <c r="AO433" s="498"/>
      <c r="AP433" s="23"/>
      <c r="AQ433" s="27"/>
      <c r="AR433" s="31"/>
      <c r="AS433" s="31"/>
      <c r="AT433" s="35"/>
      <c r="AU433" s="37"/>
      <c r="AV433" s="14"/>
      <c r="AW433" s="14"/>
      <c r="AX433" s="14"/>
      <c r="AY433" s="13"/>
      <c r="AZ433" s="41"/>
      <c r="BA433" s="42"/>
      <c r="BB433" s="37"/>
      <c r="BC433" s="37"/>
      <c r="BD433" s="37"/>
      <c r="BE433" s="42"/>
      <c r="BF433" s="42"/>
      <c r="BG433" s="42"/>
      <c r="BH433" s="42"/>
      <c r="BI433" s="37"/>
      <c r="BJ433" s="37"/>
      <c r="BK433" s="45"/>
      <c r="BL433" s="45"/>
      <c r="BM433" s="45"/>
      <c r="BN433" s="45"/>
      <c r="BO433" s="42"/>
      <c r="BP433" s="42"/>
      <c r="BQ433" s="42"/>
      <c r="BR433" s="45"/>
      <c r="BS433" s="37"/>
      <c r="BT433" s="45"/>
      <c r="BU433" s="47"/>
      <c r="BV433" s="51"/>
      <c r="BW433" s="520"/>
      <c r="BX433" s="529" t="str">
        <f t="shared" si="26"/>
        <v/>
      </c>
      <c r="BY433" s="510" t="str">
        <f>IF(F433="","",IF(OR(分岐管理シート!AF433&lt;13,分岐管理シート!AF433&gt;26),"error",""))</f>
        <v/>
      </c>
      <c r="BZ433" s="510" t="str">
        <f>IF(F433="","",IF(VLOOKUP(AE433,―!$AD$1:$AE$26,2,FALSE)&lt;=VLOOKUP(AF433,―!$AD$15:$AE$27,2,FALSE),"","error"))</f>
        <v/>
      </c>
      <c r="CA433" s="510"/>
      <c r="CB433" s="510"/>
      <c r="CC433" s="510"/>
      <c r="CD433" s="510"/>
      <c r="CE433" s="510"/>
      <c r="CF433" s="510"/>
      <c r="CG433" s="510" t="str">
        <f t="shared" si="27"/>
        <v/>
      </c>
      <c r="CH433" s="510" t="str">
        <f>分岐管理シート!AW433</f>
        <v/>
      </c>
      <c r="CI433" s="510" t="str">
        <f t="shared" si="28"/>
        <v/>
      </c>
      <c r="CJ433" s="52" t="str">
        <f t="shared" si="29"/>
        <v/>
      </c>
      <c r="CK433" s="11">
        <f t="shared" si="30"/>
        <v>0</v>
      </c>
    </row>
    <row r="434" spans="1:89" ht="23.4" x14ac:dyDescent="0.2">
      <c r="A434" s="16"/>
      <c r="B434" s="458"/>
      <c r="C434" s="457">
        <v>362</v>
      </c>
      <c r="D434" s="459"/>
      <c r="E434" s="460"/>
      <c r="F434" s="460"/>
      <c r="G434" s="449"/>
      <c r="H434" s="449"/>
      <c r="I434" s="452"/>
      <c r="J434" s="450"/>
      <c r="K434" s="449"/>
      <c r="L434" s="452"/>
      <c r="M434" s="452"/>
      <c r="N434" s="301">
        <v>0</v>
      </c>
      <c r="O434" s="302">
        <v>0</v>
      </c>
      <c r="P434" s="453"/>
      <c r="Q434" s="307"/>
      <c r="R434" s="307"/>
      <c r="S434" s="307"/>
      <c r="T434" s="307"/>
      <c r="U434" s="307"/>
      <c r="V434" s="454"/>
      <c r="W434" s="308"/>
      <c r="X434" s="308"/>
      <c r="Y434" s="308"/>
      <c r="Z434" s="469"/>
      <c r="AA434" s="452"/>
      <c r="AB434" s="449"/>
      <c r="AC434" s="449"/>
      <c r="AD434" s="449"/>
      <c r="AE434" s="544"/>
      <c r="AF434" s="583"/>
      <c r="AG434" s="554"/>
      <c r="AH434" s="455"/>
      <c r="AI434" s="563"/>
      <c r="AJ434" s="593"/>
      <c r="AK434" s="571"/>
      <c r="AL434" s="456"/>
      <c r="AM434" s="379"/>
      <c r="AN434" s="425"/>
      <c r="AO434" s="498"/>
      <c r="AP434" s="23"/>
      <c r="AQ434" s="27"/>
      <c r="AR434" s="31"/>
      <c r="AS434" s="31"/>
      <c r="AT434" s="35"/>
      <c r="AU434" s="37"/>
      <c r="AV434" s="14"/>
      <c r="AW434" s="14"/>
      <c r="AX434" s="14"/>
      <c r="AY434" s="13"/>
      <c r="AZ434" s="41"/>
      <c r="BA434" s="42"/>
      <c r="BB434" s="37"/>
      <c r="BC434" s="37"/>
      <c r="BD434" s="37"/>
      <c r="BE434" s="42"/>
      <c r="BF434" s="42"/>
      <c r="BG434" s="42"/>
      <c r="BH434" s="42"/>
      <c r="BI434" s="37"/>
      <c r="BJ434" s="37"/>
      <c r="BK434" s="45"/>
      <c r="BL434" s="45"/>
      <c r="BM434" s="45"/>
      <c r="BN434" s="45"/>
      <c r="BO434" s="42"/>
      <c r="BP434" s="42"/>
      <c r="BQ434" s="42"/>
      <c r="BR434" s="45"/>
      <c r="BS434" s="37"/>
      <c r="BT434" s="45"/>
      <c r="BU434" s="47"/>
      <c r="BV434" s="51"/>
      <c r="BW434" s="520"/>
      <c r="BX434" s="529" t="str">
        <f t="shared" si="26"/>
        <v/>
      </c>
      <c r="BY434" s="510" t="str">
        <f>IF(F434="","",IF(OR(分岐管理シート!AF434&lt;13,分岐管理シート!AF434&gt;26),"error",""))</f>
        <v/>
      </c>
      <c r="BZ434" s="510" t="str">
        <f>IF(F434="","",IF(VLOOKUP(AE434,―!$AD$1:$AE$26,2,FALSE)&lt;=VLOOKUP(AF434,―!$AD$15:$AE$27,2,FALSE),"","error"))</f>
        <v/>
      </c>
      <c r="CA434" s="510"/>
      <c r="CB434" s="510"/>
      <c r="CC434" s="510"/>
      <c r="CD434" s="510"/>
      <c r="CE434" s="510"/>
      <c r="CF434" s="510"/>
      <c r="CG434" s="510" t="str">
        <f t="shared" si="27"/>
        <v/>
      </c>
      <c r="CH434" s="510" t="str">
        <f>分岐管理シート!AW434</f>
        <v/>
      </c>
      <c r="CI434" s="510" t="str">
        <f t="shared" si="28"/>
        <v/>
      </c>
      <c r="CJ434" s="52" t="str">
        <f t="shared" si="29"/>
        <v/>
      </c>
      <c r="CK434" s="11">
        <f t="shared" si="30"/>
        <v>0</v>
      </c>
    </row>
    <row r="435" spans="1:89" ht="23.4" x14ac:dyDescent="0.2">
      <c r="A435" s="16"/>
      <c r="B435" s="458"/>
      <c r="C435" s="457">
        <v>363</v>
      </c>
      <c r="D435" s="459"/>
      <c r="E435" s="460"/>
      <c r="F435" s="460"/>
      <c r="G435" s="449"/>
      <c r="H435" s="449"/>
      <c r="I435" s="452"/>
      <c r="J435" s="450"/>
      <c r="K435" s="449"/>
      <c r="L435" s="452"/>
      <c r="M435" s="452"/>
      <c r="N435" s="301">
        <v>0</v>
      </c>
      <c r="O435" s="302">
        <v>0</v>
      </c>
      <c r="P435" s="453"/>
      <c r="Q435" s="307"/>
      <c r="R435" s="307"/>
      <c r="S435" s="307"/>
      <c r="T435" s="307"/>
      <c r="U435" s="307"/>
      <c r="V435" s="454"/>
      <c r="W435" s="308"/>
      <c r="X435" s="308"/>
      <c r="Y435" s="308"/>
      <c r="Z435" s="469"/>
      <c r="AA435" s="452"/>
      <c r="AB435" s="449"/>
      <c r="AC435" s="449"/>
      <c r="AD435" s="449"/>
      <c r="AE435" s="544"/>
      <c r="AF435" s="583"/>
      <c r="AG435" s="554"/>
      <c r="AH435" s="455"/>
      <c r="AI435" s="563"/>
      <c r="AJ435" s="593"/>
      <c r="AK435" s="571"/>
      <c r="AL435" s="456"/>
      <c r="AM435" s="379"/>
      <c r="AN435" s="425"/>
      <c r="AO435" s="498"/>
      <c r="AP435" s="23"/>
      <c r="AQ435" s="27"/>
      <c r="AR435" s="31"/>
      <c r="AS435" s="31"/>
      <c r="AT435" s="35"/>
      <c r="AU435" s="37"/>
      <c r="AV435" s="14"/>
      <c r="AW435" s="14"/>
      <c r="AX435" s="14"/>
      <c r="AY435" s="13"/>
      <c r="AZ435" s="41"/>
      <c r="BA435" s="42"/>
      <c r="BB435" s="37"/>
      <c r="BC435" s="37"/>
      <c r="BD435" s="37"/>
      <c r="BE435" s="42"/>
      <c r="BF435" s="42"/>
      <c r="BG435" s="42"/>
      <c r="BH435" s="42"/>
      <c r="BI435" s="37"/>
      <c r="BJ435" s="37"/>
      <c r="BK435" s="45"/>
      <c r="BL435" s="45"/>
      <c r="BM435" s="45"/>
      <c r="BN435" s="45"/>
      <c r="BO435" s="42"/>
      <c r="BP435" s="42"/>
      <c r="BQ435" s="42"/>
      <c r="BR435" s="45"/>
      <c r="BS435" s="37"/>
      <c r="BT435" s="45"/>
      <c r="BU435" s="47"/>
      <c r="BV435" s="51"/>
      <c r="BW435" s="520"/>
      <c r="BX435" s="529" t="str">
        <f t="shared" si="26"/>
        <v/>
      </c>
      <c r="BY435" s="510" t="str">
        <f>IF(F435="","",IF(OR(分岐管理シート!AF435&lt;13,分岐管理シート!AF435&gt;26),"error",""))</f>
        <v/>
      </c>
      <c r="BZ435" s="510" t="str">
        <f>IF(F435="","",IF(VLOOKUP(AE435,―!$AD$1:$AE$26,2,FALSE)&lt;=VLOOKUP(AF435,―!$AD$15:$AE$27,2,FALSE),"","error"))</f>
        <v/>
      </c>
      <c r="CA435" s="510"/>
      <c r="CB435" s="510"/>
      <c r="CC435" s="510"/>
      <c r="CD435" s="510"/>
      <c r="CE435" s="510"/>
      <c r="CF435" s="510"/>
      <c r="CG435" s="510" t="str">
        <f t="shared" si="27"/>
        <v/>
      </c>
      <c r="CH435" s="510" t="str">
        <f>分岐管理シート!AW435</f>
        <v/>
      </c>
      <c r="CI435" s="510" t="str">
        <f t="shared" si="28"/>
        <v/>
      </c>
      <c r="CJ435" s="52" t="str">
        <f t="shared" si="29"/>
        <v/>
      </c>
      <c r="CK435" s="11">
        <f t="shared" si="30"/>
        <v>0</v>
      </c>
    </row>
    <row r="436" spans="1:89" ht="23.4" x14ac:dyDescent="0.2">
      <c r="A436" s="16"/>
      <c r="B436" s="458"/>
      <c r="C436" s="446">
        <v>364</v>
      </c>
      <c r="D436" s="459"/>
      <c r="E436" s="460"/>
      <c r="F436" s="460"/>
      <c r="G436" s="449"/>
      <c r="H436" s="449"/>
      <c r="I436" s="452"/>
      <c r="J436" s="450"/>
      <c r="K436" s="449"/>
      <c r="L436" s="452"/>
      <c r="M436" s="452"/>
      <c r="N436" s="301">
        <v>0</v>
      </c>
      <c r="O436" s="302">
        <v>0</v>
      </c>
      <c r="P436" s="453"/>
      <c r="Q436" s="307"/>
      <c r="R436" s="307"/>
      <c r="S436" s="307"/>
      <c r="T436" s="307"/>
      <c r="U436" s="307"/>
      <c r="V436" s="454"/>
      <c r="W436" s="308"/>
      <c r="X436" s="308"/>
      <c r="Y436" s="308"/>
      <c r="Z436" s="469"/>
      <c r="AA436" s="452"/>
      <c r="AB436" s="449"/>
      <c r="AC436" s="449"/>
      <c r="AD436" s="449"/>
      <c r="AE436" s="544"/>
      <c r="AF436" s="583"/>
      <c r="AG436" s="554"/>
      <c r="AH436" s="455"/>
      <c r="AI436" s="563"/>
      <c r="AJ436" s="593"/>
      <c r="AK436" s="571"/>
      <c r="AL436" s="456"/>
      <c r="AM436" s="379"/>
      <c r="AN436" s="425"/>
      <c r="AO436" s="498"/>
      <c r="AP436" s="23"/>
      <c r="AQ436" s="27"/>
      <c r="AR436" s="31"/>
      <c r="AS436" s="31"/>
      <c r="AT436" s="35"/>
      <c r="AU436" s="37"/>
      <c r="AV436" s="14"/>
      <c r="AW436" s="14"/>
      <c r="AX436" s="14"/>
      <c r="AY436" s="13"/>
      <c r="AZ436" s="41"/>
      <c r="BA436" s="42"/>
      <c r="BB436" s="37"/>
      <c r="BC436" s="37"/>
      <c r="BD436" s="37"/>
      <c r="BE436" s="42"/>
      <c r="BF436" s="42"/>
      <c r="BG436" s="42"/>
      <c r="BH436" s="42"/>
      <c r="BI436" s="37"/>
      <c r="BJ436" s="37"/>
      <c r="BK436" s="45"/>
      <c r="BL436" s="45"/>
      <c r="BM436" s="45"/>
      <c r="BN436" s="45"/>
      <c r="BO436" s="42"/>
      <c r="BP436" s="42"/>
      <c r="BQ436" s="42"/>
      <c r="BR436" s="45"/>
      <c r="BS436" s="37"/>
      <c r="BT436" s="45"/>
      <c r="BU436" s="47"/>
      <c r="BV436" s="51"/>
      <c r="BW436" s="520"/>
      <c r="BX436" s="529" t="str">
        <f t="shared" si="26"/>
        <v/>
      </c>
      <c r="BY436" s="510" t="str">
        <f>IF(F436="","",IF(OR(分岐管理シート!AF436&lt;13,分岐管理シート!AF436&gt;26),"error",""))</f>
        <v/>
      </c>
      <c r="BZ436" s="510" t="str">
        <f>IF(F436="","",IF(VLOOKUP(AE436,―!$AD$1:$AE$26,2,FALSE)&lt;=VLOOKUP(AF436,―!$AD$15:$AE$27,2,FALSE),"","error"))</f>
        <v/>
      </c>
      <c r="CA436" s="510"/>
      <c r="CB436" s="510"/>
      <c r="CC436" s="510"/>
      <c r="CD436" s="510"/>
      <c r="CE436" s="510"/>
      <c r="CF436" s="510"/>
      <c r="CG436" s="510" t="str">
        <f t="shared" si="27"/>
        <v/>
      </c>
      <c r="CH436" s="510" t="str">
        <f>分岐管理シート!AW436</f>
        <v/>
      </c>
      <c r="CI436" s="510" t="str">
        <f t="shared" si="28"/>
        <v/>
      </c>
      <c r="CJ436" s="52" t="str">
        <f t="shared" si="29"/>
        <v/>
      </c>
      <c r="CK436" s="11">
        <f t="shared" si="30"/>
        <v>0</v>
      </c>
    </row>
    <row r="437" spans="1:89" ht="23.4" x14ac:dyDescent="0.2">
      <c r="A437" s="16"/>
      <c r="B437" s="458"/>
      <c r="C437" s="457">
        <v>365</v>
      </c>
      <c r="D437" s="459"/>
      <c r="E437" s="460"/>
      <c r="F437" s="460"/>
      <c r="G437" s="449"/>
      <c r="H437" s="449"/>
      <c r="I437" s="452"/>
      <c r="J437" s="450"/>
      <c r="K437" s="449"/>
      <c r="L437" s="452"/>
      <c r="M437" s="452"/>
      <c r="N437" s="301">
        <v>0</v>
      </c>
      <c r="O437" s="302">
        <v>0</v>
      </c>
      <c r="P437" s="453"/>
      <c r="Q437" s="307"/>
      <c r="R437" s="307"/>
      <c r="S437" s="307"/>
      <c r="T437" s="307"/>
      <c r="U437" s="307"/>
      <c r="V437" s="454"/>
      <c r="W437" s="308"/>
      <c r="X437" s="308"/>
      <c r="Y437" s="308"/>
      <c r="Z437" s="469"/>
      <c r="AA437" s="452"/>
      <c r="AB437" s="449"/>
      <c r="AC437" s="449"/>
      <c r="AD437" s="449"/>
      <c r="AE437" s="544"/>
      <c r="AF437" s="583"/>
      <c r="AG437" s="554"/>
      <c r="AH437" s="455"/>
      <c r="AI437" s="563"/>
      <c r="AJ437" s="593"/>
      <c r="AK437" s="571"/>
      <c r="AL437" s="456"/>
      <c r="AM437" s="379"/>
      <c r="AN437" s="425"/>
      <c r="AO437" s="498"/>
      <c r="AP437" s="23"/>
      <c r="AQ437" s="27"/>
      <c r="AR437" s="31"/>
      <c r="AS437" s="31"/>
      <c r="AT437" s="35"/>
      <c r="AU437" s="37"/>
      <c r="AV437" s="14"/>
      <c r="AW437" s="14"/>
      <c r="AX437" s="14"/>
      <c r="AY437" s="13"/>
      <c r="AZ437" s="41"/>
      <c r="BA437" s="42"/>
      <c r="BB437" s="37"/>
      <c r="BC437" s="37"/>
      <c r="BD437" s="37"/>
      <c r="BE437" s="42"/>
      <c r="BF437" s="42"/>
      <c r="BG437" s="42"/>
      <c r="BH437" s="42"/>
      <c r="BI437" s="37"/>
      <c r="BJ437" s="37"/>
      <c r="BK437" s="45"/>
      <c r="BL437" s="45"/>
      <c r="BM437" s="45"/>
      <c r="BN437" s="45"/>
      <c r="BO437" s="42"/>
      <c r="BP437" s="42"/>
      <c r="BQ437" s="42"/>
      <c r="BR437" s="45"/>
      <c r="BS437" s="37"/>
      <c r="BT437" s="45"/>
      <c r="BU437" s="47"/>
      <c r="BV437" s="51"/>
      <c r="BW437" s="520"/>
      <c r="BX437" s="529" t="str">
        <f t="shared" si="26"/>
        <v/>
      </c>
      <c r="BY437" s="510" t="str">
        <f>IF(F437="","",IF(OR(分岐管理シート!AF437&lt;13,分岐管理シート!AF437&gt;26),"error",""))</f>
        <v/>
      </c>
      <c r="BZ437" s="510" t="str">
        <f>IF(F437="","",IF(VLOOKUP(AE437,―!$AD$1:$AE$26,2,FALSE)&lt;=VLOOKUP(AF437,―!$AD$15:$AE$27,2,FALSE),"","error"))</f>
        <v/>
      </c>
      <c r="CA437" s="510"/>
      <c r="CB437" s="510"/>
      <c r="CC437" s="510"/>
      <c r="CD437" s="510"/>
      <c r="CE437" s="510"/>
      <c r="CF437" s="510"/>
      <c r="CG437" s="510" t="str">
        <f t="shared" si="27"/>
        <v/>
      </c>
      <c r="CH437" s="510" t="str">
        <f>分岐管理シート!AW437</f>
        <v/>
      </c>
      <c r="CI437" s="510" t="str">
        <f t="shared" si="28"/>
        <v/>
      </c>
      <c r="CJ437" s="52" t="str">
        <f t="shared" si="29"/>
        <v/>
      </c>
      <c r="CK437" s="11">
        <f t="shared" si="30"/>
        <v>0</v>
      </c>
    </row>
    <row r="438" spans="1:89" ht="23.4" x14ac:dyDescent="0.2">
      <c r="A438" s="16"/>
      <c r="B438" s="458"/>
      <c r="C438" s="457">
        <v>366</v>
      </c>
      <c r="D438" s="459"/>
      <c r="E438" s="460"/>
      <c r="F438" s="460"/>
      <c r="G438" s="449"/>
      <c r="H438" s="449"/>
      <c r="I438" s="452"/>
      <c r="J438" s="450"/>
      <c r="K438" s="449"/>
      <c r="L438" s="452"/>
      <c r="M438" s="452"/>
      <c r="N438" s="301">
        <v>0</v>
      </c>
      <c r="O438" s="302">
        <v>0</v>
      </c>
      <c r="P438" s="453"/>
      <c r="Q438" s="307"/>
      <c r="R438" s="307"/>
      <c r="S438" s="307"/>
      <c r="T438" s="307"/>
      <c r="U438" s="307"/>
      <c r="V438" s="454"/>
      <c r="W438" s="308"/>
      <c r="X438" s="308"/>
      <c r="Y438" s="308"/>
      <c r="Z438" s="469"/>
      <c r="AA438" s="452"/>
      <c r="AB438" s="449"/>
      <c r="AC438" s="449"/>
      <c r="AD438" s="449"/>
      <c r="AE438" s="544"/>
      <c r="AF438" s="583"/>
      <c r="AG438" s="554"/>
      <c r="AH438" s="455"/>
      <c r="AI438" s="563"/>
      <c r="AJ438" s="593"/>
      <c r="AK438" s="571"/>
      <c r="AL438" s="456"/>
      <c r="AM438" s="379"/>
      <c r="AN438" s="425"/>
      <c r="AO438" s="498"/>
      <c r="AP438" s="23"/>
      <c r="AQ438" s="27"/>
      <c r="AR438" s="31"/>
      <c r="AS438" s="31"/>
      <c r="AT438" s="35"/>
      <c r="AU438" s="37"/>
      <c r="AV438" s="14"/>
      <c r="AW438" s="14"/>
      <c r="AX438" s="14"/>
      <c r="AY438" s="13"/>
      <c r="AZ438" s="41"/>
      <c r="BA438" s="42"/>
      <c r="BB438" s="37"/>
      <c r="BC438" s="37"/>
      <c r="BD438" s="37"/>
      <c r="BE438" s="42"/>
      <c r="BF438" s="42"/>
      <c r="BG438" s="42"/>
      <c r="BH438" s="42"/>
      <c r="BI438" s="37"/>
      <c r="BJ438" s="37"/>
      <c r="BK438" s="45"/>
      <c r="BL438" s="45"/>
      <c r="BM438" s="45"/>
      <c r="BN438" s="45"/>
      <c r="BO438" s="42"/>
      <c r="BP438" s="42"/>
      <c r="BQ438" s="42"/>
      <c r="BR438" s="45"/>
      <c r="BS438" s="37"/>
      <c r="BT438" s="45"/>
      <c r="BU438" s="47"/>
      <c r="BV438" s="51"/>
      <c r="BW438" s="520"/>
      <c r="BX438" s="529" t="str">
        <f t="shared" si="26"/>
        <v/>
      </c>
      <c r="BY438" s="510" t="str">
        <f>IF(F438="","",IF(OR(分岐管理シート!AF438&lt;13,分岐管理シート!AF438&gt;26),"error",""))</f>
        <v/>
      </c>
      <c r="BZ438" s="510" t="str">
        <f>IF(F438="","",IF(VLOOKUP(AE438,―!$AD$1:$AE$26,2,FALSE)&lt;=VLOOKUP(AF438,―!$AD$15:$AE$27,2,FALSE),"","error"))</f>
        <v/>
      </c>
      <c r="CA438" s="510"/>
      <c r="CB438" s="510"/>
      <c r="CC438" s="510"/>
      <c r="CD438" s="510"/>
      <c r="CE438" s="510"/>
      <c r="CF438" s="510"/>
      <c r="CG438" s="510" t="str">
        <f t="shared" si="27"/>
        <v/>
      </c>
      <c r="CH438" s="510" t="str">
        <f>分岐管理シート!AW438</f>
        <v/>
      </c>
      <c r="CI438" s="510" t="str">
        <f t="shared" si="28"/>
        <v/>
      </c>
      <c r="CJ438" s="52" t="str">
        <f t="shared" si="29"/>
        <v/>
      </c>
      <c r="CK438" s="11">
        <f t="shared" si="30"/>
        <v>0</v>
      </c>
    </row>
    <row r="439" spans="1:89" ht="23.4" x14ac:dyDescent="0.2">
      <c r="A439" s="16"/>
      <c r="B439" s="458"/>
      <c r="C439" s="446">
        <v>367</v>
      </c>
      <c r="D439" s="459"/>
      <c r="E439" s="460"/>
      <c r="F439" s="460"/>
      <c r="G439" s="449"/>
      <c r="H439" s="449"/>
      <c r="I439" s="452"/>
      <c r="J439" s="450"/>
      <c r="K439" s="449"/>
      <c r="L439" s="452"/>
      <c r="M439" s="452"/>
      <c r="N439" s="301">
        <v>0</v>
      </c>
      <c r="O439" s="302">
        <v>0</v>
      </c>
      <c r="P439" s="453"/>
      <c r="Q439" s="307"/>
      <c r="R439" s="307"/>
      <c r="S439" s="307"/>
      <c r="T439" s="307"/>
      <c r="U439" s="307"/>
      <c r="V439" s="454"/>
      <c r="W439" s="308"/>
      <c r="X439" s="308"/>
      <c r="Y439" s="308"/>
      <c r="Z439" s="469"/>
      <c r="AA439" s="452"/>
      <c r="AB439" s="449"/>
      <c r="AC439" s="449"/>
      <c r="AD439" s="449"/>
      <c r="AE439" s="544"/>
      <c r="AF439" s="583"/>
      <c r="AG439" s="554"/>
      <c r="AH439" s="455"/>
      <c r="AI439" s="563"/>
      <c r="AJ439" s="593"/>
      <c r="AK439" s="571"/>
      <c r="AL439" s="456"/>
      <c r="AM439" s="379"/>
      <c r="AN439" s="425"/>
      <c r="AO439" s="498"/>
      <c r="AP439" s="23"/>
      <c r="AQ439" s="27"/>
      <c r="AR439" s="31"/>
      <c r="AS439" s="31"/>
      <c r="AT439" s="35"/>
      <c r="AU439" s="37"/>
      <c r="AV439" s="14"/>
      <c r="AW439" s="14"/>
      <c r="AX439" s="14"/>
      <c r="AY439" s="13"/>
      <c r="AZ439" s="41"/>
      <c r="BA439" s="42"/>
      <c r="BB439" s="37"/>
      <c r="BC439" s="37"/>
      <c r="BD439" s="37"/>
      <c r="BE439" s="42"/>
      <c r="BF439" s="42"/>
      <c r="BG439" s="42"/>
      <c r="BH439" s="42"/>
      <c r="BI439" s="37"/>
      <c r="BJ439" s="37"/>
      <c r="BK439" s="45"/>
      <c r="BL439" s="45"/>
      <c r="BM439" s="45"/>
      <c r="BN439" s="45"/>
      <c r="BO439" s="42"/>
      <c r="BP439" s="42"/>
      <c r="BQ439" s="42"/>
      <c r="BR439" s="45"/>
      <c r="BS439" s="37"/>
      <c r="BT439" s="45"/>
      <c r="BU439" s="47"/>
      <c r="BV439" s="51"/>
      <c r="BW439" s="520"/>
      <c r="BX439" s="529" t="str">
        <f t="shared" si="26"/>
        <v/>
      </c>
      <c r="BY439" s="510" t="str">
        <f>IF(F439="","",IF(OR(分岐管理シート!AF439&lt;13,分岐管理シート!AF439&gt;26),"error",""))</f>
        <v/>
      </c>
      <c r="BZ439" s="510" t="str">
        <f>IF(F439="","",IF(VLOOKUP(AE439,―!$AD$1:$AE$26,2,FALSE)&lt;=VLOOKUP(AF439,―!$AD$15:$AE$27,2,FALSE),"","error"))</f>
        <v/>
      </c>
      <c r="CA439" s="510"/>
      <c r="CB439" s="510"/>
      <c r="CC439" s="510"/>
      <c r="CD439" s="510"/>
      <c r="CE439" s="510"/>
      <c r="CF439" s="510"/>
      <c r="CG439" s="510" t="str">
        <f t="shared" si="27"/>
        <v/>
      </c>
      <c r="CH439" s="510" t="str">
        <f>分岐管理シート!AW439</f>
        <v/>
      </c>
      <c r="CI439" s="510" t="str">
        <f t="shared" si="28"/>
        <v/>
      </c>
      <c r="CJ439" s="52" t="str">
        <f t="shared" si="29"/>
        <v/>
      </c>
      <c r="CK439" s="11">
        <f t="shared" si="30"/>
        <v>0</v>
      </c>
    </row>
    <row r="440" spans="1:89" ht="23.4" x14ac:dyDescent="0.2">
      <c r="A440" s="16"/>
      <c r="B440" s="458"/>
      <c r="C440" s="457">
        <v>368</v>
      </c>
      <c r="D440" s="459"/>
      <c r="E440" s="460"/>
      <c r="F440" s="460"/>
      <c r="G440" s="449"/>
      <c r="H440" s="449"/>
      <c r="I440" s="452"/>
      <c r="J440" s="450"/>
      <c r="K440" s="449"/>
      <c r="L440" s="452"/>
      <c r="M440" s="452"/>
      <c r="N440" s="301">
        <v>0</v>
      </c>
      <c r="O440" s="302">
        <v>0</v>
      </c>
      <c r="P440" s="453"/>
      <c r="Q440" s="307"/>
      <c r="R440" s="307"/>
      <c r="S440" s="307"/>
      <c r="T440" s="307"/>
      <c r="U440" s="307"/>
      <c r="V440" s="454"/>
      <c r="W440" s="308"/>
      <c r="X440" s="308"/>
      <c r="Y440" s="308"/>
      <c r="Z440" s="469"/>
      <c r="AA440" s="452"/>
      <c r="AB440" s="449"/>
      <c r="AC440" s="449"/>
      <c r="AD440" s="449"/>
      <c r="AE440" s="544"/>
      <c r="AF440" s="583"/>
      <c r="AG440" s="554"/>
      <c r="AH440" s="455"/>
      <c r="AI440" s="563"/>
      <c r="AJ440" s="593"/>
      <c r="AK440" s="571"/>
      <c r="AL440" s="456"/>
      <c r="AM440" s="379"/>
      <c r="AN440" s="425"/>
      <c r="AO440" s="498"/>
      <c r="AP440" s="23"/>
      <c r="AQ440" s="27"/>
      <c r="AR440" s="31"/>
      <c r="AS440" s="31"/>
      <c r="AT440" s="35"/>
      <c r="AU440" s="37"/>
      <c r="AV440" s="14"/>
      <c r="AW440" s="14"/>
      <c r="AX440" s="14"/>
      <c r="AY440" s="13"/>
      <c r="AZ440" s="41"/>
      <c r="BA440" s="42"/>
      <c r="BB440" s="37"/>
      <c r="BC440" s="37"/>
      <c r="BD440" s="37"/>
      <c r="BE440" s="42"/>
      <c r="BF440" s="42"/>
      <c r="BG440" s="42"/>
      <c r="BH440" s="42"/>
      <c r="BI440" s="37"/>
      <c r="BJ440" s="37"/>
      <c r="BK440" s="45"/>
      <c r="BL440" s="45"/>
      <c r="BM440" s="45"/>
      <c r="BN440" s="45"/>
      <c r="BO440" s="42"/>
      <c r="BP440" s="42"/>
      <c r="BQ440" s="42"/>
      <c r="BR440" s="45"/>
      <c r="BS440" s="37"/>
      <c r="BT440" s="45"/>
      <c r="BU440" s="47"/>
      <c r="BV440" s="51"/>
      <c r="BW440" s="520"/>
      <c r="BX440" s="529" t="str">
        <f t="shared" si="26"/>
        <v/>
      </c>
      <c r="BY440" s="510" t="str">
        <f>IF(F440="","",IF(OR(分岐管理シート!AF440&lt;13,分岐管理シート!AF440&gt;26),"error",""))</f>
        <v/>
      </c>
      <c r="BZ440" s="510" t="str">
        <f>IF(F440="","",IF(VLOOKUP(AE440,―!$AD$1:$AE$26,2,FALSE)&lt;=VLOOKUP(AF440,―!$AD$15:$AE$27,2,FALSE),"","error"))</f>
        <v/>
      </c>
      <c r="CA440" s="510"/>
      <c r="CB440" s="510"/>
      <c r="CC440" s="510"/>
      <c r="CD440" s="510"/>
      <c r="CE440" s="510"/>
      <c r="CF440" s="510"/>
      <c r="CG440" s="510" t="str">
        <f t="shared" si="27"/>
        <v/>
      </c>
      <c r="CH440" s="510" t="str">
        <f>分岐管理シート!AW440</f>
        <v/>
      </c>
      <c r="CI440" s="510" t="str">
        <f t="shared" si="28"/>
        <v/>
      </c>
      <c r="CJ440" s="52" t="str">
        <f t="shared" si="29"/>
        <v/>
      </c>
      <c r="CK440" s="11">
        <f t="shared" si="30"/>
        <v>0</v>
      </c>
    </row>
    <row r="441" spans="1:89" ht="23.4" x14ac:dyDescent="0.2">
      <c r="A441" s="16"/>
      <c r="B441" s="458"/>
      <c r="C441" s="457">
        <v>369</v>
      </c>
      <c r="D441" s="459"/>
      <c r="E441" s="460"/>
      <c r="F441" s="460"/>
      <c r="G441" s="449"/>
      <c r="H441" s="449"/>
      <c r="I441" s="452"/>
      <c r="J441" s="450"/>
      <c r="K441" s="449"/>
      <c r="L441" s="452"/>
      <c r="M441" s="452"/>
      <c r="N441" s="301">
        <v>0</v>
      </c>
      <c r="O441" s="302">
        <v>0</v>
      </c>
      <c r="P441" s="453"/>
      <c r="Q441" s="307"/>
      <c r="R441" s="307"/>
      <c r="S441" s="307"/>
      <c r="T441" s="307"/>
      <c r="U441" s="307"/>
      <c r="V441" s="454"/>
      <c r="W441" s="308"/>
      <c r="X441" s="308"/>
      <c r="Y441" s="308"/>
      <c r="Z441" s="469"/>
      <c r="AA441" s="452"/>
      <c r="AB441" s="449"/>
      <c r="AC441" s="449"/>
      <c r="AD441" s="449"/>
      <c r="AE441" s="544"/>
      <c r="AF441" s="583"/>
      <c r="AG441" s="554"/>
      <c r="AH441" s="455"/>
      <c r="AI441" s="563"/>
      <c r="AJ441" s="593"/>
      <c r="AK441" s="571"/>
      <c r="AL441" s="456"/>
      <c r="AM441" s="379"/>
      <c r="AN441" s="425"/>
      <c r="AO441" s="498"/>
      <c r="AP441" s="23"/>
      <c r="AQ441" s="27"/>
      <c r="AR441" s="31"/>
      <c r="AS441" s="31"/>
      <c r="AT441" s="35"/>
      <c r="AU441" s="37"/>
      <c r="AV441" s="14"/>
      <c r="AW441" s="14"/>
      <c r="AX441" s="14"/>
      <c r="AY441" s="13"/>
      <c r="AZ441" s="41"/>
      <c r="BA441" s="42"/>
      <c r="BB441" s="37"/>
      <c r="BC441" s="37"/>
      <c r="BD441" s="37"/>
      <c r="BE441" s="42"/>
      <c r="BF441" s="42"/>
      <c r="BG441" s="42"/>
      <c r="BH441" s="42"/>
      <c r="BI441" s="37"/>
      <c r="BJ441" s="37"/>
      <c r="BK441" s="45"/>
      <c r="BL441" s="45"/>
      <c r="BM441" s="45"/>
      <c r="BN441" s="45"/>
      <c r="BO441" s="42"/>
      <c r="BP441" s="42"/>
      <c r="BQ441" s="42"/>
      <c r="BR441" s="45"/>
      <c r="BS441" s="37"/>
      <c r="BT441" s="45"/>
      <c r="BU441" s="47"/>
      <c r="BV441" s="51"/>
      <c r="BW441" s="520"/>
      <c r="BX441" s="529" t="str">
        <f t="shared" si="26"/>
        <v/>
      </c>
      <c r="BY441" s="510" t="str">
        <f>IF(F441="","",IF(OR(分岐管理シート!AF441&lt;13,分岐管理シート!AF441&gt;26),"error",""))</f>
        <v/>
      </c>
      <c r="BZ441" s="510" t="str">
        <f>IF(F441="","",IF(VLOOKUP(AE441,―!$AD$1:$AE$26,2,FALSE)&lt;=VLOOKUP(AF441,―!$AD$15:$AE$27,2,FALSE),"","error"))</f>
        <v/>
      </c>
      <c r="CA441" s="510"/>
      <c r="CB441" s="510"/>
      <c r="CC441" s="510"/>
      <c r="CD441" s="510"/>
      <c r="CE441" s="510"/>
      <c r="CF441" s="510"/>
      <c r="CG441" s="510" t="str">
        <f t="shared" si="27"/>
        <v/>
      </c>
      <c r="CH441" s="510" t="str">
        <f>分岐管理シート!AW441</f>
        <v/>
      </c>
      <c r="CI441" s="510" t="str">
        <f t="shared" si="28"/>
        <v/>
      </c>
      <c r="CJ441" s="52" t="str">
        <f t="shared" si="29"/>
        <v/>
      </c>
      <c r="CK441" s="11">
        <f t="shared" si="30"/>
        <v>0</v>
      </c>
    </row>
    <row r="442" spans="1:89" ht="23.4" x14ac:dyDescent="0.2">
      <c r="A442" s="16"/>
      <c r="B442" s="458"/>
      <c r="C442" s="446">
        <v>370</v>
      </c>
      <c r="D442" s="459"/>
      <c r="E442" s="460"/>
      <c r="F442" s="460"/>
      <c r="G442" s="449"/>
      <c r="H442" s="449"/>
      <c r="I442" s="452"/>
      <c r="J442" s="450"/>
      <c r="K442" s="449"/>
      <c r="L442" s="452"/>
      <c r="M442" s="452"/>
      <c r="N442" s="301">
        <v>0</v>
      </c>
      <c r="O442" s="302">
        <v>0</v>
      </c>
      <c r="P442" s="453"/>
      <c r="Q442" s="307"/>
      <c r="R442" s="307"/>
      <c r="S442" s="307"/>
      <c r="T442" s="307"/>
      <c r="U442" s="307"/>
      <c r="V442" s="454"/>
      <c r="W442" s="308"/>
      <c r="X442" s="308"/>
      <c r="Y442" s="308"/>
      <c r="Z442" s="469"/>
      <c r="AA442" s="452"/>
      <c r="AB442" s="449"/>
      <c r="AC442" s="449"/>
      <c r="AD442" s="449"/>
      <c r="AE442" s="544"/>
      <c r="AF442" s="583"/>
      <c r="AG442" s="554"/>
      <c r="AH442" s="455"/>
      <c r="AI442" s="563"/>
      <c r="AJ442" s="593"/>
      <c r="AK442" s="571"/>
      <c r="AL442" s="456"/>
      <c r="AM442" s="379"/>
      <c r="AN442" s="425"/>
      <c r="AO442" s="498"/>
      <c r="AP442" s="23"/>
      <c r="AQ442" s="27"/>
      <c r="AR442" s="31"/>
      <c r="AS442" s="31"/>
      <c r="AT442" s="35"/>
      <c r="AU442" s="37"/>
      <c r="AV442" s="14"/>
      <c r="AW442" s="14"/>
      <c r="AX442" s="14"/>
      <c r="AY442" s="13"/>
      <c r="AZ442" s="41"/>
      <c r="BA442" s="42"/>
      <c r="BB442" s="37"/>
      <c r="BC442" s="37"/>
      <c r="BD442" s="37"/>
      <c r="BE442" s="42"/>
      <c r="BF442" s="42"/>
      <c r="BG442" s="42"/>
      <c r="BH442" s="42"/>
      <c r="BI442" s="37"/>
      <c r="BJ442" s="37"/>
      <c r="BK442" s="45"/>
      <c r="BL442" s="45"/>
      <c r="BM442" s="45"/>
      <c r="BN442" s="45"/>
      <c r="BO442" s="42"/>
      <c r="BP442" s="42"/>
      <c r="BQ442" s="42"/>
      <c r="BR442" s="45"/>
      <c r="BS442" s="37"/>
      <c r="BT442" s="45"/>
      <c r="BU442" s="47"/>
      <c r="BV442" s="51"/>
      <c r="BW442" s="520"/>
      <c r="BX442" s="529" t="str">
        <f t="shared" si="26"/>
        <v/>
      </c>
      <c r="BY442" s="510" t="str">
        <f>IF(F442="","",IF(OR(分岐管理シート!AF442&lt;13,分岐管理シート!AF442&gt;26),"error",""))</f>
        <v/>
      </c>
      <c r="BZ442" s="510" t="str">
        <f>IF(F442="","",IF(VLOOKUP(AE442,―!$AD$1:$AE$26,2,FALSE)&lt;=VLOOKUP(AF442,―!$AD$15:$AE$27,2,FALSE),"","error"))</f>
        <v/>
      </c>
      <c r="CA442" s="510"/>
      <c r="CB442" s="510"/>
      <c r="CC442" s="510"/>
      <c r="CD442" s="510"/>
      <c r="CE442" s="510"/>
      <c r="CF442" s="510"/>
      <c r="CG442" s="510" t="str">
        <f t="shared" si="27"/>
        <v/>
      </c>
      <c r="CH442" s="510" t="str">
        <f>分岐管理シート!AW442</f>
        <v/>
      </c>
      <c r="CI442" s="510" t="str">
        <f t="shared" si="28"/>
        <v/>
      </c>
      <c r="CJ442" s="52" t="str">
        <f t="shared" si="29"/>
        <v/>
      </c>
      <c r="CK442" s="11">
        <f t="shared" si="30"/>
        <v>0</v>
      </c>
    </row>
    <row r="443" spans="1:89" ht="23.4" x14ac:dyDescent="0.2">
      <c r="A443" s="16"/>
      <c r="B443" s="458"/>
      <c r="C443" s="457">
        <v>371</v>
      </c>
      <c r="D443" s="459"/>
      <c r="E443" s="460"/>
      <c r="F443" s="460"/>
      <c r="G443" s="449"/>
      <c r="H443" s="449"/>
      <c r="I443" s="452"/>
      <c r="J443" s="450"/>
      <c r="K443" s="449"/>
      <c r="L443" s="452"/>
      <c r="M443" s="452"/>
      <c r="N443" s="301">
        <v>0</v>
      </c>
      <c r="O443" s="302">
        <v>0</v>
      </c>
      <c r="P443" s="453"/>
      <c r="Q443" s="307"/>
      <c r="R443" s="307"/>
      <c r="S443" s="307"/>
      <c r="T443" s="307"/>
      <c r="U443" s="307"/>
      <c r="V443" s="454"/>
      <c r="W443" s="308"/>
      <c r="X443" s="308"/>
      <c r="Y443" s="308"/>
      <c r="Z443" s="469"/>
      <c r="AA443" s="452"/>
      <c r="AB443" s="449"/>
      <c r="AC443" s="449"/>
      <c r="AD443" s="449"/>
      <c r="AE443" s="544"/>
      <c r="AF443" s="583"/>
      <c r="AG443" s="554"/>
      <c r="AH443" s="455"/>
      <c r="AI443" s="563"/>
      <c r="AJ443" s="593"/>
      <c r="AK443" s="571"/>
      <c r="AL443" s="456"/>
      <c r="AM443" s="379"/>
      <c r="AN443" s="425"/>
      <c r="AO443" s="498"/>
      <c r="AP443" s="23"/>
      <c r="AQ443" s="27"/>
      <c r="AR443" s="31"/>
      <c r="AS443" s="31"/>
      <c r="AT443" s="35"/>
      <c r="AU443" s="37"/>
      <c r="AV443" s="14"/>
      <c r="AW443" s="14"/>
      <c r="AX443" s="14"/>
      <c r="AY443" s="13"/>
      <c r="AZ443" s="41"/>
      <c r="BA443" s="42"/>
      <c r="BB443" s="37"/>
      <c r="BC443" s="37"/>
      <c r="BD443" s="37"/>
      <c r="BE443" s="42"/>
      <c r="BF443" s="42"/>
      <c r="BG443" s="42"/>
      <c r="BH443" s="42"/>
      <c r="BI443" s="37"/>
      <c r="BJ443" s="37"/>
      <c r="BK443" s="45"/>
      <c r="BL443" s="45"/>
      <c r="BM443" s="45"/>
      <c r="BN443" s="45"/>
      <c r="BO443" s="42"/>
      <c r="BP443" s="42"/>
      <c r="BQ443" s="42"/>
      <c r="BR443" s="45"/>
      <c r="BS443" s="37"/>
      <c r="BT443" s="45"/>
      <c r="BU443" s="47"/>
      <c r="BV443" s="51"/>
      <c r="BW443" s="520"/>
      <c r="BX443" s="529" t="str">
        <f t="shared" si="26"/>
        <v/>
      </c>
      <c r="BY443" s="510" t="str">
        <f>IF(F443="","",IF(OR(分岐管理シート!AF443&lt;13,分岐管理シート!AF443&gt;26),"error",""))</f>
        <v/>
      </c>
      <c r="BZ443" s="510" t="str">
        <f>IF(F443="","",IF(VLOOKUP(AE443,―!$AD$1:$AE$26,2,FALSE)&lt;=VLOOKUP(AF443,―!$AD$15:$AE$27,2,FALSE),"","error"))</f>
        <v/>
      </c>
      <c r="CA443" s="510"/>
      <c r="CB443" s="510"/>
      <c r="CC443" s="510"/>
      <c r="CD443" s="510"/>
      <c r="CE443" s="510"/>
      <c r="CF443" s="510"/>
      <c r="CG443" s="510" t="str">
        <f t="shared" si="27"/>
        <v/>
      </c>
      <c r="CH443" s="510" t="str">
        <f>分岐管理シート!AW443</f>
        <v/>
      </c>
      <c r="CI443" s="510" t="str">
        <f t="shared" si="28"/>
        <v/>
      </c>
      <c r="CJ443" s="52" t="str">
        <f t="shared" si="29"/>
        <v/>
      </c>
      <c r="CK443" s="11">
        <f t="shared" si="30"/>
        <v>0</v>
      </c>
    </row>
    <row r="444" spans="1:89" ht="23.4" x14ac:dyDescent="0.2">
      <c r="A444" s="16"/>
      <c r="B444" s="458"/>
      <c r="C444" s="457">
        <v>372</v>
      </c>
      <c r="D444" s="459"/>
      <c r="E444" s="460"/>
      <c r="F444" s="460"/>
      <c r="G444" s="449"/>
      <c r="H444" s="449"/>
      <c r="I444" s="452"/>
      <c r="J444" s="450"/>
      <c r="K444" s="449"/>
      <c r="L444" s="452"/>
      <c r="M444" s="452"/>
      <c r="N444" s="301">
        <v>0</v>
      </c>
      <c r="O444" s="302">
        <v>0</v>
      </c>
      <c r="P444" s="453"/>
      <c r="Q444" s="307"/>
      <c r="R444" s="307"/>
      <c r="S444" s="307"/>
      <c r="T444" s="307"/>
      <c r="U444" s="307"/>
      <c r="V444" s="454"/>
      <c r="W444" s="308"/>
      <c r="X444" s="308"/>
      <c r="Y444" s="308"/>
      <c r="Z444" s="469"/>
      <c r="AA444" s="452"/>
      <c r="AB444" s="449"/>
      <c r="AC444" s="449"/>
      <c r="AD444" s="449"/>
      <c r="AE444" s="544"/>
      <c r="AF444" s="583"/>
      <c r="AG444" s="554"/>
      <c r="AH444" s="455"/>
      <c r="AI444" s="563"/>
      <c r="AJ444" s="593"/>
      <c r="AK444" s="571"/>
      <c r="AL444" s="456"/>
      <c r="AM444" s="379"/>
      <c r="AN444" s="425"/>
      <c r="AO444" s="498"/>
      <c r="AP444" s="23"/>
      <c r="AQ444" s="27"/>
      <c r="AR444" s="31"/>
      <c r="AS444" s="31"/>
      <c r="AT444" s="35"/>
      <c r="AU444" s="37"/>
      <c r="AV444" s="14"/>
      <c r="AW444" s="14"/>
      <c r="AX444" s="14"/>
      <c r="AY444" s="13"/>
      <c r="AZ444" s="41"/>
      <c r="BA444" s="42"/>
      <c r="BB444" s="37"/>
      <c r="BC444" s="37"/>
      <c r="BD444" s="37"/>
      <c r="BE444" s="42"/>
      <c r="BF444" s="42"/>
      <c r="BG444" s="42"/>
      <c r="BH444" s="42"/>
      <c r="BI444" s="37"/>
      <c r="BJ444" s="37"/>
      <c r="BK444" s="45"/>
      <c r="BL444" s="45"/>
      <c r="BM444" s="45"/>
      <c r="BN444" s="45"/>
      <c r="BO444" s="42"/>
      <c r="BP444" s="42"/>
      <c r="BQ444" s="42"/>
      <c r="BR444" s="45"/>
      <c r="BS444" s="37"/>
      <c r="BT444" s="45"/>
      <c r="BU444" s="47"/>
      <c r="BV444" s="51"/>
      <c r="BW444" s="520"/>
      <c r="BX444" s="529" t="str">
        <f t="shared" si="26"/>
        <v/>
      </c>
      <c r="BY444" s="510" t="str">
        <f>IF(F444="","",IF(OR(分岐管理シート!AF444&lt;13,分岐管理シート!AF444&gt;26),"error",""))</f>
        <v/>
      </c>
      <c r="BZ444" s="510" t="str">
        <f>IF(F444="","",IF(VLOOKUP(AE444,―!$AD$1:$AE$26,2,FALSE)&lt;=VLOOKUP(AF444,―!$AD$15:$AE$27,2,FALSE),"","error"))</f>
        <v/>
      </c>
      <c r="CA444" s="510"/>
      <c r="CB444" s="510"/>
      <c r="CC444" s="510"/>
      <c r="CD444" s="510"/>
      <c r="CE444" s="510"/>
      <c r="CF444" s="510"/>
      <c r="CG444" s="510" t="str">
        <f t="shared" si="27"/>
        <v/>
      </c>
      <c r="CH444" s="510" t="str">
        <f>分岐管理シート!AW444</f>
        <v/>
      </c>
      <c r="CI444" s="510" t="str">
        <f t="shared" si="28"/>
        <v/>
      </c>
      <c r="CJ444" s="52" t="str">
        <f t="shared" si="29"/>
        <v/>
      </c>
      <c r="CK444" s="11">
        <f t="shared" si="30"/>
        <v>0</v>
      </c>
    </row>
    <row r="445" spans="1:89" ht="23.4" x14ac:dyDescent="0.2">
      <c r="A445" s="16"/>
      <c r="B445" s="458"/>
      <c r="C445" s="446">
        <v>373</v>
      </c>
      <c r="D445" s="459"/>
      <c r="E445" s="460"/>
      <c r="F445" s="460"/>
      <c r="G445" s="449"/>
      <c r="H445" s="449"/>
      <c r="I445" s="452"/>
      <c r="J445" s="450"/>
      <c r="K445" s="449"/>
      <c r="L445" s="452"/>
      <c r="M445" s="452"/>
      <c r="N445" s="301">
        <v>0</v>
      </c>
      <c r="O445" s="302">
        <v>0</v>
      </c>
      <c r="P445" s="453"/>
      <c r="Q445" s="307"/>
      <c r="R445" s="307"/>
      <c r="S445" s="307"/>
      <c r="T445" s="307"/>
      <c r="U445" s="307"/>
      <c r="V445" s="454"/>
      <c r="W445" s="308"/>
      <c r="X445" s="308"/>
      <c r="Y445" s="308"/>
      <c r="Z445" s="469"/>
      <c r="AA445" s="452"/>
      <c r="AB445" s="449"/>
      <c r="AC445" s="449"/>
      <c r="AD445" s="449"/>
      <c r="AE445" s="544"/>
      <c r="AF445" s="583"/>
      <c r="AG445" s="554"/>
      <c r="AH445" s="455"/>
      <c r="AI445" s="563"/>
      <c r="AJ445" s="593"/>
      <c r="AK445" s="571"/>
      <c r="AL445" s="456"/>
      <c r="AM445" s="379"/>
      <c r="AN445" s="425"/>
      <c r="AO445" s="498"/>
      <c r="AP445" s="23"/>
      <c r="AQ445" s="27"/>
      <c r="AR445" s="31"/>
      <c r="AS445" s="31"/>
      <c r="AT445" s="35"/>
      <c r="AU445" s="37"/>
      <c r="AV445" s="14"/>
      <c r="AW445" s="14"/>
      <c r="AX445" s="14"/>
      <c r="AY445" s="13"/>
      <c r="AZ445" s="41"/>
      <c r="BA445" s="42"/>
      <c r="BB445" s="37"/>
      <c r="BC445" s="37"/>
      <c r="BD445" s="37"/>
      <c r="BE445" s="42"/>
      <c r="BF445" s="42"/>
      <c r="BG445" s="42"/>
      <c r="BH445" s="42"/>
      <c r="BI445" s="37"/>
      <c r="BJ445" s="37"/>
      <c r="BK445" s="45"/>
      <c r="BL445" s="45"/>
      <c r="BM445" s="45"/>
      <c r="BN445" s="45"/>
      <c r="BO445" s="42"/>
      <c r="BP445" s="42"/>
      <c r="BQ445" s="42"/>
      <c r="BR445" s="45"/>
      <c r="BS445" s="37"/>
      <c r="BT445" s="45"/>
      <c r="BU445" s="47"/>
      <c r="BV445" s="51"/>
      <c r="BW445" s="520"/>
      <c r="BX445" s="529" t="str">
        <f t="shared" si="26"/>
        <v/>
      </c>
      <c r="BY445" s="510" t="str">
        <f>IF(F445="","",IF(OR(分岐管理シート!AF445&lt;13,分岐管理シート!AF445&gt;26),"error",""))</f>
        <v/>
      </c>
      <c r="BZ445" s="510" t="str">
        <f>IF(F445="","",IF(VLOOKUP(AE445,―!$AD$1:$AE$26,2,FALSE)&lt;=VLOOKUP(AF445,―!$AD$15:$AE$27,2,FALSE),"","error"))</f>
        <v/>
      </c>
      <c r="CA445" s="510"/>
      <c r="CB445" s="510"/>
      <c r="CC445" s="510"/>
      <c r="CD445" s="510"/>
      <c r="CE445" s="510"/>
      <c r="CF445" s="510"/>
      <c r="CG445" s="510" t="str">
        <f t="shared" si="27"/>
        <v/>
      </c>
      <c r="CH445" s="510" t="str">
        <f>分岐管理シート!AW445</f>
        <v/>
      </c>
      <c r="CI445" s="510" t="str">
        <f t="shared" si="28"/>
        <v/>
      </c>
      <c r="CJ445" s="52" t="str">
        <f t="shared" si="29"/>
        <v/>
      </c>
      <c r="CK445" s="11">
        <f t="shared" si="30"/>
        <v>0</v>
      </c>
    </row>
    <row r="446" spans="1:89" ht="23.4" x14ac:dyDescent="0.2">
      <c r="A446" s="16"/>
      <c r="B446" s="458"/>
      <c r="C446" s="457">
        <v>374</v>
      </c>
      <c r="D446" s="459"/>
      <c r="E446" s="460"/>
      <c r="F446" s="460"/>
      <c r="G446" s="449"/>
      <c r="H446" s="449"/>
      <c r="I446" s="452"/>
      <c r="J446" s="450"/>
      <c r="K446" s="449"/>
      <c r="L446" s="452"/>
      <c r="M446" s="452"/>
      <c r="N446" s="301">
        <v>0</v>
      </c>
      <c r="O446" s="302">
        <v>0</v>
      </c>
      <c r="P446" s="453"/>
      <c r="Q446" s="307"/>
      <c r="R446" s="307"/>
      <c r="S446" s="307"/>
      <c r="T446" s="307"/>
      <c r="U446" s="307"/>
      <c r="V446" s="454"/>
      <c r="W446" s="308"/>
      <c r="X446" s="308"/>
      <c r="Y446" s="308"/>
      <c r="Z446" s="469"/>
      <c r="AA446" s="452"/>
      <c r="AB446" s="449"/>
      <c r="AC446" s="449"/>
      <c r="AD446" s="449"/>
      <c r="AE446" s="544"/>
      <c r="AF446" s="583"/>
      <c r="AG446" s="554"/>
      <c r="AH446" s="455"/>
      <c r="AI446" s="563"/>
      <c r="AJ446" s="593"/>
      <c r="AK446" s="571"/>
      <c r="AL446" s="456"/>
      <c r="AM446" s="379"/>
      <c r="AN446" s="425"/>
      <c r="AO446" s="498"/>
      <c r="AP446" s="23"/>
      <c r="AQ446" s="27"/>
      <c r="AR446" s="31"/>
      <c r="AS446" s="31"/>
      <c r="AT446" s="35"/>
      <c r="AU446" s="37"/>
      <c r="AV446" s="14"/>
      <c r="AW446" s="14"/>
      <c r="AX446" s="14"/>
      <c r="AY446" s="13"/>
      <c r="AZ446" s="41"/>
      <c r="BA446" s="42"/>
      <c r="BB446" s="37"/>
      <c r="BC446" s="37"/>
      <c r="BD446" s="37"/>
      <c r="BE446" s="42"/>
      <c r="BF446" s="42"/>
      <c r="BG446" s="42"/>
      <c r="BH446" s="42"/>
      <c r="BI446" s="37"/>
      <c r="BJ446" s="37"/>
      <c r="BK446" s="45"/>
      <c r="BL446" s="45"/>
      <c r="BM446" s="45"/>
      <c r="BN446" s="45"/>
      <c r="BO446" s="42"/>
      <c r="BP446" s="42"/>
      <c r="BQ446" s="42"/>
      <c r="BR446" s="45"/>
      <c r="BS446" s="37"/>
      <c r="BT446" s="45"/>
      <c r="BU446" s="47"/>
      <c r="BV446" s="51"/>
      <c r="BW446" s="520"/>
      <c r="BX446" s="529" t="str">
        <f t="shared" si="26"/>
        <v/>
      </c>
      <c r="BY446" s="510" t="str">
        <f>IF(F446="","",IF(OR(分岐管理シート!AF446&lt;13,分岐管理シート!AF446&gt;26),"error",""))</f>
        <v/>
      </c>
      <c r="BZ446" s="510" t="str">
        <f>IF(F446="","",IF(VLOOKUP(AE446,―!$AD$1:$AE$26,2,FALSE)&lt;=VLOOKUP(AF446,―!$AD$15:$AE$27,2,FALSE),"","error"))</f>
        <v/>
      </c>
      <c r="CA446" s="510"/>
      <c r="CB446" s="510"/>
      <c r="CC446" s="510"/>
      <c r="CD446" s="510"/>
      <c r="CE446" s="510"/>
      <c r="CF446" s="510"/>
      <c r="CG446" s="510" t="str">
        <f t="shared" si="27"/>
        <v/>
      </c>
      <c r="CH446" s="510" t="str">
        <f>分岐管理シート!AW446</f>
        <v/>
      </c>
      <c r="CI446" s="510" t="str">
        <f t="shared" si="28"/>
        <v/>
      </c>
      <c r="CJ446" s="52" t="str">
        <f t="shared" si="29"/>
        <v/>
      </c>
      <c r="CK446" s="11">
        <f t="shared" si="30"/>
        <v>0</v>
      </c>
    </row>
    <row r="447" spans="1:89" ht="23.4" x14ac:dyDescent="0.2">
      <c r="A447" s="16"/>
      <c r="B447" s="458"/>
      <c r="C447" s="457">
        <v>375</v>
      </c>
      <c r="D447" s="459"/>
      <c r="E447" s="460"/>
      <c r="F447" s="460"/>
      <c r="G447" s="449"/>
      <c r="H447" s="449"/>
      <c r="I447" s="452"/>
      <c r="J447" s="450"/>
      <c r="K447" s="449"/>
      <c r="L447" s="452"/>
      <c r="M447" s="452"/>
      <c r="N447" s="301">
        <v>0</v>
      </c>
      <c r="O447" s="302">
        <v>0</v>
      </c>
      <c r="P447" s="453"/>
      <c r="Q447" s="307"/>
      <c r="R447" s="307"/>
      <c r="S447" s="307"/>
      <c r="T447" s="307"/>
      <c r="U447" s="307"/>
      <c r="V447" s="454"/>
      <c r="W447" s="308"/>
      <c r="X447" s="308"/>
      <c r="Y447" s="308"/>
      <c r="Z447" s="469"/>
      <c r="AA447" s="452"/>
      <c r="AB447" s="449"/>
      <c r="AC447" s="449"/>
      <c r="AD447" s="449"/>
      <c r="AE447" s="544"/>
      <c r="AF447" s="583"/>
      <c r="AG447" s="554"/>
      <c r="AH447" s="455"/>
      <c r="AI447" s="563"/>
      <c r="AJ447" s="593"/>
      <c r="AK447" s="571"/>
      <c r="AL447" s="456"/>
      <c r="AM447" s="379"/>
      <c r="AN447" s="425"/>
      <c r="AO447" s="498"/>
      <c r="AP447" s="23"/>
      <c r="AQ447" s="27"/>
      <c r="AR447" s="31"/>
      <c r="AS447" s="31"/>
      <c r="AT447" s="35"/>
      <c r="AU447" s="37"/>
      <c r="AV447" s="14"/>
      <c r="AW447" s="14"/>
      <c r="AX447" s="14"/>
      <c r="AY447" s="13"/>
      <c r="AZ447" s="41"/>
      <c r="BA447" s="42"/>
      <c r="BB447" s="37"/>
      <c r="BC447" s="37"/>
      <c r="BD447" s="37"/>
      <c r="BE447" s="42"/>
      <c r="BF447" s="42"/>
      <c r="BG447" s="42"/>
      <c r="BH447" s="42"/>
      <c r="BI447" s="37"/>
      <c r="BJ447" s="37"/>
      <c r="BK447" s="45"/>
      <c r="BL447" s="45"/>
      <c r="BM447" s="45"/>
      <c r="BN447" s="45"/>
      <c r="BO447" s="42"/>
      <c r="BP447" s="42"/>
      <c r="BQ447" s="42"/>
      <c r="BR447" s="45"/>
      <c r="BS447" s="37"/>
      <c r="BT447" s="45"/>
      <c r="BU447" s="47"/>
      <c r="BV447" s="51"/>
      <c r="BW447" s="520"/>
      <c r="BX447" s="529" t="str">
        <f t="shared" si="26"/>
        <v/>
      </c>
      <c r="BY447" s="510" t="str">
        <f>IF(F447="","",IF(OR(分岐管理シート!AF447&lt;13,分岐管理シート!AF447&gt;26),"error",""))</f>
        <v/>
      </c>
      <c r="BZ447" s="510" t="str">
        <f>IF(F447="","",IF(VLOOKUP(AE447,―!$AD$1:$AE$26,2,FALSE)&lt;=VLOOKUP(AF447,―!$AD$15:$AE$27,2,FALSE),"","error"))</f>
        <v/>
      </c>
      <c r="CA447" s="510"/>
      <c r="CB447" s="510"/>
      <c r="CC447" s="510"/>
      <c r="CD447" s="510"/>
      <c r="CE447" s="510"/>
      <c r="CF447" s="510"/>
      <c r="CG447" s="510" t="str">
        <f t="shared" si="27"/>
        <v/>
      </c>
      <c r="CH447" s="510" t="str">
        <f>分岐管理シート!AW447</f>
        <v/>
      </c>
      <c r="CI447" s="510" t="str">
        <f t="shared" si="28"/>
        <v/>
      </c>
      <c r="CJ447" s="52" t="str">
        <f t="shared" si="29"/>
        <v/>
      </c>
      <c r="CK447" s="11">
        <f t="shared" si="30"/>
        <v>0</v>
      </c>
    </row>
    <row r="448" spans="1:89" ht="23.4" x14ac:dyDescent="0.2">
      <c r="A448" s="16"/>
      <c r="B448" s="458"/>
      <c r="C448" s="446">
        <v>376</v>
      </c>
      <c r="D448" s="459"/>
      <c r="E448" s="460"/>
      <c r="F448" s="460"/>
      <c r="G448" s="449"/>
      <c r="H448" s="449"/>
      <c r="I448" s="452"/>
      <c r="J448" s="450"/>
      <c r="K448" s="449"/>
      <c r="L448" s="452"/>
      <c r="M448" s="452"/>
      <c r="N448" s="301">
        <v>0</v>
      </c>
      <c r="O448" s="302">
        <v>0</v>
      </c>
      <c r="P448" s="453"/>
      <c r="Q448" s="307"/>
      <c r="R448" s="307"/>
      <c r="S448" s="307"/>
      <c r="T448" s="307"/>
      <c r="U448" s="307"/>
      <c r="V448" s="454"/>
      <c r="W448" s="308"/>
      <c r="X448" s="308"/>
      <c r="Y448" s="308"/>
      <c r="Z448" s="469"/>
      <c r="AA448" s="452"/>
      <c r="AB448" s="449"/>
      <c r="AC448" s="449"/>
      <c r="AD448" s="449"/>
      <c r="AE448" s="544"/>
      <c r="AF448" s="583"/>
      <c r="AG448" s="554"/>
      <c r="AH448" s="455"/>
      <c r="AI448" s="563"/>
      <c r="AJ448" s="593"/>
      <c r="AK448" s="571"/>
      <c r="AL448" s="456"/>
      <c r="AM448" s="379"/>
      <c r="AN448" s="425"/>
      <c r="AO448" s="498"/>
      <c r="AP448" s="23"/>
      <c r="AQ448" s="27"/>
      <c r="AR448" s="31"/>
      <c r="AS448" s="31"/>
      <c r="AT448" s="35"/>
      <c r="AU448" s="37"/>
      <c r="AV448" s="14"/>
      <c r="AW448" s="14"/>
      <c r="AX448" s="14"/>
      <c r="AY448" s="13"/>
      <c r="AZ448" s="41"/>
      <c r="BA448" s="42"/>
      <c r="BB448" s="37"/>
      <c r="BC448" s="37"/>
      <c r="BD448" s="37"/>
      <c r="BE448" s="42"/>
      <c r="BF448" s="42"/>
      <c r="BG448" s="42"/>
      <c r="BH448" s="42"/>
      <c r="BI448" s="37"/>
      <c r="BJ448" s="37"/>
      <c r="BK448" s="45"/>
      <c r="BL448" s="45"/>
      <c r="BM448" s="45"/>
      <c r="BN448" s="45"/>
      <c r="BO448" s="42"/>
      <c r="BP448" s="42"/>
      <c r="BQ448" s="42"/>
      <c r="BR448" s="45"/>
      <c r="BS448" s="37"/>
      <c r="BT448" s="45"/>
      <c r="BU448" s="47"/>
      <c r="BV448" s="51"/>
      <c r="BW448" s="520"/>
      <c r="BX448" s="529" t="str">
        <f t="shared" si="26"/>
        <v/>
      </c>
      <c r="BY448" s="510" t="str">
        <f>IF(F448="","",IF(OR(分岐管理シート!AF448&lt;13,分岐管理シート!AF448&gt;26),"error",""))</f>
        <v/>
      </c>
      <c r="BZ448" s="510" t="str">
        <f>IF(F448="","",IF(VLOOKUP(AE448,―!$AD$1:$AE$26,2,FALSE)&lt;=VLOOKUP(AF448,―!$AD$15:$AE$27,2,FALSE),"","error"))</f>
        <v/>
      </c>
      <c r="CA448" s="510"/>
      <c r="CB448" s="510"/>
      <c r="CC448" s="510"/>
      <c r="CD448" s="510"/>
      <c r="CE448" s="510"/>
      <c r="CF448" s="510"/>
      <c r="CG448" s="510" t="str">
        <f t="shared" si="27"/>
        <v/>
      </c>
      <c r="CH448" s="510" t="str">
        <f>分岐管理シート!AW448</f>
        <v/>
      </c>
      <c r="CI448" s="510" t="str">
        <f t="shared" si="28"/>
        <v/>
      </c>
      <c r="CJ448" s="52" t="str">
        <f t="shared" si="29"/>
        <v/>
      </c>
      <c r="CK448" s="11">
        <f t="shared" si="30"/>
        <v>0</v>
      </c>
    </row>
    <row r="449" spans="1:89" ht="23.4" x14ac:dyDescent="0.2">
      <c r="A449" s="16"/>
      <c r="B449" s="458"/>
      <c r="C449" s="457">
        <v>377</v>
      </c>
      <c r="D449" s="459"/>
      <c r="E449" s="460"/>
      <c r="F449" s="460"/>
      <c r="G449" s="449"/>
      <c r="H449" s="449"/>
      <c r="I449" s="452"/>
      <c r="J449" s="450"/>
      <c r="K449" s="449"/>
      <c r="L449" s="452"/>
      <c r="M449" s="452"/>
      <c r="N449" s="301">
        <v>0</v>
      </c>
      <c r="O449" s="302">
        <v>0</v>
      </c>
      <c r="P449" s="453"/>
      <c r="Q449" s="307"/>
      <c r="R449" s="307"/>
      <c r="S449" s="307"/>
      <c r="T449" s="307"/>
      <c r="U449" s="307"/>
      <c r="V449" s="454"/>
      <c r="W449" s="308"/>
      <c r="X449" s="308"/>
      <c r="Y449" s="308"/>
      <c r="Z449" s="469"/>
      <c r="AA449" s="452"/>
      <c r="AB449" s="449"/>
      <c r="AC449" s="449"/>
      <c r="AD449" s="449"/>
      <c r="AE449" s="544"/>
      <c r="AF449" s="583"/>
      <c r="AG449" s="554"/>
      <c r="AH449" s="455"/>
      <c r="AI449" s="563"/>
      <c r="AJ449" s="593"/>
      <c r="AK449" s="571"/>
      <c r="AL449" s="456"/>
      <c r="AM449" s="379"/>
      <c r="AN449" s="425"/>
      <c r="AO449" s="498"/>
      <c r="AP449" s="23"/>
      <c r="AQ449" s="27"/>
      <c r="AR449" s="31"/>
      <c r="AS449" s="31"/>
      <c r="AT449" s="35"/>
      <c r="AU449" s="37"/>
      <c r="AV449" s="14"/>
      <c r="AW449" s="14"/>
      <c r="AX449" s="14"/>
      <c r="AY449" s="13"/>
      <c r="AZ449" s="41"/>
      <c r="BA449" s="42"/>
      <c r="BB449" s="37"/>
      <c r="BC449" s="37"/>
      <c r="BD449" s="37"/>
      <c r="BE449" s="42"/>
      <c r="BF449" s="42"/>
      <c r="BG449" s="42"/>
      <c r="BH449" s="42"/>
      <c r="BI449" s="37"/>
      <c r="BJ449" s="37"/>
      <c r="BK449" s="45"/>
      <c r="BL449" s="45"/>
      <c r="BM449" s="45"/>
      <c r="BN449" s="45"/>
      <c r="BO449" s="42"/>
      <c r="BP449" s="42"/>
      <c r="BQ449" s="42"/>
      <c r="BR449" s="45"/>
      <c r="BS449" s="37"/>
      <c r="BT449" s="45"/>
      <c r="BU449" s="47"/>
      <c r="BV449" s="51"/>
      <c r="BW449" s="520"/>
      <c r="BX449" s="529" t="str">
        <f t="shared" si="26"/>
        <v/>
      </c>
      <c r="BY449" s="510" t="str">
        <f>IF(F449="","",IF(OR(分岐管理シート!AF449&lt;13,分岐管理シート!AF449&gt;26),"error",""))</f>
        <v/>
      </c>
      <c r="BZ449" s="510" t="str">
        <f>IF(F449="","",IF(VLOOKUP(AE449,―!$AD$1:$AE$26,2,FALSE)&lt;=VLOOKUP(AF449,―!$AD$15:$AE$27,2,FALSE),"","error"))</f>
        <v/>
      </c>
      <c r="CA449" s="510"/>
      <c r="CB449" s="510"/>
      <c r="CC449" s="510"/>
      <c r="CD449" s="510"/>
      <c r="CE449" s="510"/>
      <c r="CF449" s="510"/>
      <c r="CG449" s="510" t="str">
        <f t="shared" si="27"/>
        <v/>
      </c>
      <c r="CH449" s="510" t="str">
        <f>分岐管理シート!AW449</f>
        <v/>
      </c>
      <c r="CI449" s="510" t="str">
        <f t="shared" si="28"/>
        <v/>
      </c>
      <c r="CJ449" s="52" t="str">
        <f t="shared" si="29"/>
        <v/>
      </c>
      <c r="CK449" s="11">
        <f t="shared" si="30"/>
        <v>0</v>
      </c>
    </row>
    <row r="450" spans="1:89" ht="23.4" x14ac:dyDescent="0.2">
      <c r="A450" s="16"/>
      <c r="B450" s="458"/>
      <c r="C450" s="457">
        <v>378</v>
      </c>
      <c r="D450" s="459"/>
      <c r="E450" s="460"/>
      <c r="F450" s="460"/>
      <c r="G450" s="449"/>
      <c r="H450" s="449"/>
      <c r="I450" s="452"/>
      <c r="J450" s="450"/>
      <c r="K450" s="449"/>
      <c r="L450" s="452"/>
      <c r="M450" s="452"/>
      <c r="N450" s="301">
        <v>0</v>
      </c>
      <c r="O450" s="302">
        <v>0</v>
      </c>
      <c r="P450" s="453"/>
      <c r="Q450" s="307"/>
      <c r="R450" s="307"/>
      <c r="S450" s="307"/>
      <c r="T450" s="307"/>
      <c r="U450" s="307"/>
      <c r="V450" s="454"/>
      <c r="W450" s="308"/>
      <c r="X450" s="308"/>
      <c r="Y450" s="308"/>
      <c r="Z450" s="469"/>
      <c r="AA450" s="452"/>
      <c r="AB450" s="449"/>
      <c r="AC450" s="449"/>
      <c r="AD450" s="449"/>
      <c r="AE450" s="544"/>
      <c r="AF450" s="583"/>
      <c r="AG450" s="554"/>
      <c r="AH450" s="455"/>
      <c r="AI450" s="563"/>
      <c r="AJ450" s="593"/>
      <c r="AK450" s="571"/>
      <c r="AL450" s="456"/>
      <c r="AM450" s="379"/>
      <c r="AN450" s="425"/>
      <c r="AO450" s="498"/>
      <c r="AP450" s="23"/>
      <c r="AQ450" s="27"/>
      <c r="AR450" s="31"/>
      <c r="AS450" s="31"/>
      <c r="AT450" s="35"/>
      <c r="AU450" s="37"/>
      <c r="AV450" s="14"/>
      <c r="AW450" s="14"/>
      <c r="AX450" s="14"/>
      <c r="AY450" s="13"/>
      <c r="AZ450" s="41"/>
      <c r="BA450" s="42"/>
      <c r="BB450" s="37"/>
      <c r="BC450" s="37"/>
      <c r="BD450" s="37"/>
      <c r="BE450" s="42"/>
      <c r="BF450" s="42"/>
      <c r="BG450" s="42"/>
      <c r="BH450" s="42"/>
      <c r="BI450" s="37"/>
      <c r="BJ450" s="37"/>
      <c r="BK450" s="45"/>
      <c r="BL450" s="45"/>
      <c r="BM450" s="45"/>
      <c r="BN450" s="45"/>
      <c r="BO450" s="42"/>
      <c r="BP450" s="42"/>
      <c r="BQ450" s="42"/>
      <c r="BR450" s="45"/>
      <c r="BS450" s="37"/>
      <c r="BT450" s="45"/>
      <c r="BU450" s="47"/>
      <c r="BV450" s="51"/>
      <c r="BW450" s="520"/>
      <c r="BX450" s="529" t="str">
        <f t="shared" si="26"/>
        <v/>
      </c>
      <c r="BY450" s="510" t="str">
        <f>IF(F450="","",IF(OR(分岐管理シート!AF450&lt;13,分岐管理シート!AF450&gt;26),"error",""))</f>
        <v/>
      </c>
      <c r="BZ450" s="510" t="str">
        <f>IF(F450="","",IF(VLOOKUP(AE450,―!$AD$1:$AE$26,2,FALSE)&lt;=VLOOKUP(AF450,―!$AD$15:$AE$27,2,FALSE),"","error"))</f>
        <v/>
      </c>
      <c r="CA450" s="510"/>
      <c r="CB450" s="510"/>
      <c r="CC450" s="510"/>
      <c r="CD450" s="510"/>
      <c r="CE450" s="510"/>
      <c r="CF450" s="510"/>
      <c r="CG450" s="510" t="str">
        <f t="shared" si="27"/>
        <v/>
      </c>
      <c r="CH450" s="510" t="str">
        <f>分岐管理シート!AW450</f>
        <v/>
      </c>
      <c r="CI450" s="510" t="str">
        <f t="shared" si="28"/>
        <v/>
      </c>
      <c r="CJ450" s="52" t="str">
        <f t="shared" si="29"/>
        <v/>
      </c>
      <c r="CK450" s="11">
        <f t="shared" si="30"/>
        <v>0</v>
      </c>
    </row>
    <row r="451" spans="1:89" ht="23.4" x14ac:dyDescent="0.2">
      <c r="A451" s="16"/>
      <c r="B451" s="458"/>
      <c r="C451" s="446">
        <v>379</v>
      </c>
      <c r="D451" s="459"/>
      <c r="E451" s="460"/>
      <c r="F451" s="460"/>
      <c r="G451" s="449"/>
      <c r="H451" s="449"/>
      <c r="I451" s="452"/>
      <c r="J451" s="450"/>
      <c r="K451" s="449"/>
      <c r="L451" s="452"/>
      <c r="M451" s="452"/>
      <c r="N451" s="301">
        <v>0</v>
      </c>
      <c r="O451" s="302">
        <v>0</v>
      </c>
      <c r="P451" s="453"/>
      <c r="Q451" s="307"/>
      <c r="R451" s="307"/>
      <c r="S451" s="307"/>
      <c r="T451" s="307"/>
      <c r="U451" s="307"/>
      <c r="V451" s="454"/>
      <c r="W451" s="308"/>
      <c r="X451" s="308"/>
      <c r="Y451" s="308"/>
      <c r="Z451" s="469"/>
      <c r="AA451" s="452"/>
      <c r="AB451" s="449"/>
      <c r="AC451" s="449"/>
      <c r="AD451" s="449"/>
      <c r="AE451" s="544"/>
      <c r="AF451" s="583"/>
      <c r="AG451" s="554"/>
      <c r="AH451" s="455"/>
      <c r="AI451" s="563"/>
      <c r="AJ451" s="593"/>
      <c r="AK451" s="571"/>
      <c r="AL451" s="456"/>
      <c r="AM451" s="379"/>
      <c r="AN451" s="425"/>
      <c r="AO451" s="498"/>
      <c r="AP451" s="23"/>
      <c r="AQ451" s="27"/>
      <c r="AR451" s="31"/>
      <c r="AS451" s="31"/>
      <c r="AT451" s="35"/>
      <c r="AU451" s="37"/>
      <c r="AV451" s="14"/>
      <c r="AW451" s="14"/>
      <c r="AX451" s="14"/>
      <c r="AY451" s="13"/>
      <c r="AZ451" s="41"/>
      <c r="BA451" s="42"/>
      <c r="BB451" s="37"/>
      <c r="BC451" s="37"/>
      <c r="BD451" s="37"/>
      <c r="BE451" s="42"/>
      <c r="BF451" s="42"/>
      <c r="BG451" s="42"/>
      <c r="BH451" s="42"/>
      <c r="BI451" s="37"/>
      <c r="BJ451" s="37"/>
      <c r="BK451" s="45"/>
      <c r="BL451" s="45"/>
      <c r="BM451" s="45"/>
      <c r="BN451" s="45"/>
      <c r="BO451" s="42"/>
      <c r="BP451" s="42"/>
      <c r="BQ451" s="42"/>
      <c r="BR451" s="45"/>
      <c r="BS451" s="37"/>
      <c r="BT451" s="45"/>
      <c r="BU451" s="47"/>
      <c r="BV451" s="51"/>
      <c r="BW451" s="520"/>
      <c r="BX451" s="529" t="str">
        <f t="shared" si="26"/>
        <v/>
      </c>
      <c r="BY451" s="510" t="str">
        <f>IF(F451="","",IF(OR(分岐管理シート!AF451&lt;13,分岐管理シート!AF451&gt;26),"error",""))</f>
        <v/>
      </c>
      <c r="BZ451" s="510" t="str">
        <f>IF(F451="","",IF(VLOOKUP(AE451,―!$AD$1:$AE$26,2,FALSE)&lt;=VLOOKUP(AF451,―!$AD$15:$AE$27,2,FALSE),"","error"))</f>
        <v/>
      </c>
      <c r="CA451" s="510"/>
      <c r="CB451" s="510"/>
      <c r="CC451" s="510"/>
      <c r="CD451" s="510"/>
      <c r="CE451" s="510"/>
      <c r="CF451" s="510"/>
      <c r="CG451" s="510" t="str">
        <f t="shared" si="27"/>
        <v/>
      </c>
      <c r="CH451" s="510" t="str">
        <f>分岐管理シート!AW451</f>
        <v/>
      </c>
      <c r="CI451" s="510" t="str">
        <f t="shared" si="28"/>
        <v/>
      </c>
      <c r="CJ451" s="52" t="str">
        <f t="shared" si="29"/>
        <v/>
      </c>
      <c r="CK451" s="11">
        <f t="shared" si="30"/>
        <v>0</v>
      </c>
    </row>
    <row r="452" spans="1:89" ht="23.4" x14ac:dyDescent="0.2">
      <c r="A452" s="16"/>
      <c r="B452" s="458"/>
      <c r="C452" s="457">
        <v>380</v>
      </c>
      <c r="D452" s="459"/>
      <c r="E452" s="460"/>
      <c r="F452" s="460"/>
      <c r="G452" s="449"/>
      <c r="H452" s="449"/>
      <c r="I452" s="452"/>
      <c r="J452" s="450"/>
      <c r="K452" s="449"/>
      <c r="L452" s="452"/>
      <c r="M452" s="452"/>
      <c r="N452" s="301">
        <v>0</v>
      </c>
      <c r="O452" s="302">
        <v>0</v>
      </c>
      <c r="P452" s="453"/>
      <c r="Q452" s="307"/>
      <c r="R452" s="307"/>
      <c r="S452" s="307"/>
      <c r="T452" s="307"/>
      <c r="U452" s="307"/>
      <c r="V452" s="454"/>
      <c r="W452" s="308"/>
      <c r="X452" s="308"/>
      <c r="Y452" s="308"/>
      <c r="Z452" s="469"/>
      <c r="AA452" s="452"/>
      <c r="AB452" s="449"/>
      <c r="AC452" s="449"/>
      <c r="AD452" s="449"/>
      <c r="AE452" s="544"/>
      <c r="AF452" s="583"/>
      <c r="AG452" s="554"/>
      <c r="AH452" s="455"/>
      <c r="AI452" s="563"/>
      <c r="AJ452" s="593"/>
      <c r="AK452" s="571"/>
      <c r="AL452" s="456"/>
      <c r="AM452" s="379"/>
      <c r="AN452" s="425"/>
      <c r="AO452" s="498"/>
      <c r="AP452" s="23"/>
      <c r="AQ452" s="27"/>
      <c r="AR452" s="31"/>
      <c r="AS452" s="31"/>
      <c r="AT452" s="35"/>
      <c r="AU452" s="37"/>
      <c r="AV452" s="14"/>
      <c r="AW452" s="14"/>
      <c r="AX452" s="14"/>
      <c r="AY452" s="13"/>
      <c r="AZ452" s="41"/>
      <c r="BA452" s="42"/>
      <c r="BB452" s="37"/>
      <c r="BC452" s="37"/>
      <c r="BD452" s="37"/>
      <c r="BE452" s="42"/>
      <c r="BF452" s="42"/>
      <c r="BG452" s="42"/>
      <c r="BH452" s="42"/>
      <c r="BI452" s="37"/>
      <c r="BJ452" s="37"/>
      <c r="BK452" s="45"/>
      <c r="BL452" s="45"/>
      <c r="BM452" s="45"/>
      <c r="BN452" s="45"/>
      <c r="BO452" s="42"/>
      <c r="BP452" s="42"/>
      <c r="BQ452" s="42"/>
      <c r="BR452" s="45"/>
      <c r="BS452" s="37"/>
      <c r="BT452" s="45"/>
      <c r="BU452" s="47"/>
      <c r="BV452" s="51"/>
      <c r="BW452" s="520"/>
      <c r="BX452" s="529" t="str">
        <f t="shared" si="26"/>
        <v/>
      </c>
      <c r="BY452" s="510" t="str">
        <f>IF(F452="","",IF(OR(分岐管理シート!AF452&lt;13,分岐管理シート!AF452&gt;26),"error",""))</f>
        <v/>
      </c>
      <c r="BZ452" s="510" t="str">
        <f>IF(F452="","",IF(VLOOKUP(AE452,―!$AD$1:$AE$26,2,FALSE)&lt;=VLOOKUP(AF452,―!$AD$15:$AE$27,2,FALSE),"","error"))</f>
        <v/>
      </c>
      <c r="CA452" s="510"/>
      <c r="CB452" s="510"/>
      <c r="CC452" s="510"/>
      <c r="CD452" s="510"/>
      <c r="CE452" s="510"/>
      <c r="CF452" s="510"/>
      <c r="CG452" s="510" t="str">
        <f t="shared" si="27"/>
        <v/>
      </c>
      <c r="CH452" s="510" t="str">
        <f>分岐管理シート!AW452</f>
        <v/>
      </c>
      <c r="CI452" s="510" t="str">
        <f t="shared" si="28"/>
        <v/>
      </c>
      <c r="CJ452" s="52" t="str">
        <f t="shared" si="29"/>
        <v/>
      </c>
      <c r="CK452" s="11">
        <f t="shared" si="30"/>
        <v>0</v>
      </c>
    </row>
    <row r="453" spans="1:89" ht="23.4" x14ac:dyDescent="0.2">
      <c r="A453" s="16"/>
      <c r="B453" s="458"/>
      <c r="C453" s="457">
        <v>381</v>
      </c>
      <c r="D453" s="459"/>
      <c r="E453" s="460"/>
      <c r="F453" s="460"/>
      <c r="G453" s="449"/>
      <c r="H453" s="449"/>
      <c r="I453" s="452"/>
      <c r="J453" s="450"/>
      <c r="K453" s="449"/>
      <c r="L453" s="452"/>
      <c r="M453" s="452"/>
      <c r="N453" s="301">
        <v>0</v>
      </c>
      <c r="O453" s="302">
        <v>0</v>
      </c>
      <c r="P453" s="453"/>
      <c r="Q453" s="307"/>
      <c r="R453" s="307"/>
      <c r="S453" s="307"/>
      <c r="T453" s="307"/>
      <c r="U453" s="307"/>
      <c r="V453" s="454"/>
      <c r="W453" s="308"/>
      <c r="X453" s="308"/>
      <c r="Y453" s="308"/>
      <c r="Z453" s="469"/>
      <c r="AA453" s="452"/>
      <c r="AB453" s="449"/>
      <c r="AC453" s="449"/>
      <c r="AD453" s="449"/>
      <c r="AE453" s="544"/>
      <c r="AF453" s="583"/>
      <c r="AG453" s="554"/>
      <c r="AH453" s="455"/>
      <c r="AI453" s="563"/>
      <c r="AJ453" s="593"/>
      <c r="AK453" s="571"/>
      <c r="AL453" s="456"/>
      <c r="AM453" s="379"/>
      <c r="AN453" s="425"/>
      <c r="AO453" s="498"/>
      <c r="AP453" s="23"/>
      <c r="AQ453" s="27"/>
      <c r="AR453" s="31"/>
      <c r="AS453" s="31"/>
      <c r="AT453" s="35"/>
      <c r="AU453" s="37"/>
      <c r="AV453" s="14"/>
      <c r="AW453" s="14"/>
      <c r="AX453" s="14"/>
      <c r="AY453" s="13"/>
      <c r="AZ453" s="41"/>
      <c r="BA453" s="42"/>
      <c r="BB453" s="37"/>
      <c r="BC453" s="37"/>
      <c r="BD453" s="37"/>
      <c r="BE453" s="42"/>
      <c r="BF453" s="42"/>
      <c r="BG453" s="42"/>
      <c r="BH453" s="42"/>
      <c r="BI453" s="37"/>
      <c r="BJ453" s="37"/>
      <c r="BK453" s="45"/>
      <c r="BL453" s="45"/>
      <c r="BM453" s="45"/>
      <c r="BN453" s="45"/>
      <c r="BO453" s="42"/>
      <c r="BP453" s="42"/>
      <c r="BQ453" s="42"/>
      <c r="BR453" s="45"/>
      <c r="BS453" s="37"/>
      <c r="BT453" s="45"/>
      <c r="BU453" s="47"/>
      <c r="BV453" s="51"/>
      <c r="BW453" s="520"/>
      <c r="BX453" s="529" t="str">
        <f t="shared" si="26"/>
        <v/>
      </c>
      <c r="BY453" s="510" t="str">
        <f>IF(F453="","",IF(OR(分岐管理シート!AF453&lt;13,分岐管理シート!AF453&gt;26),"error",""))</f>
        <v/>
      </c>
      <c r="BZ453" s="510" t="str">
        <f>IF(F453="","",IF(VLOOKUP(AE453,―!$AD$1:$AE$26,2,FALSE)&lt;=VLOOKUP(AF453,―!$AD$15:$AE$27,2,FALSE),"","error"))</f>
        <v/>
      </c>
      <c r="CA453" s="510"/>
      <c r="CB453" s="510"/>
      <c r="CC453" s="510"/>
      <c r="CD453" s="510"/>
      <c r="CE453" s="510"/>
      <c r="CF453" s="510"/>
      <c r="CG453" s="510" t="str">
        <f t="shared" si="27"/>
        <v/>
      </c>
      <c r="CH453" s="510" t="str">
        <f>分岐管理シート!AW453</f>
        <v/>
      </c>
      <c r="CI453" s="510" t="str">
        <f t="shared" si="28"/>
        <v/>
      </c>
      <c r="CJ453" s="52" t="str">
        <f t="shared" si="29"/>
        <v/>
      </c>
      <c r="CK453" s="11">
        <f t="shared" si="30"/>
        <v>0</v>
      </c>
    </row>
    <row r="454" spans="1:89" ht="23.4" x14ac:dyDescent="0.2">
      <c r="A454" s="16"/>
      <c r="B454" s="458"/>
      <c r="C454" s="446">
        <v>382</v>
      </c>
      <c r="D454" s="459"/>
      <c r="E454" s="460"/>
      <c r="F454" s="460"/>
      <c r="G454" s="449"/>
      <c r="H454" s="449"/>
      <c r="I454" s="452"/>
      <c r="J454" s="450"/>
      <c r="K454" s="449"/>
      <c r="L454" s="452"/>
      <c r="M454" s="452"/>
      <c r="N454" s="301">
        <v>0</v>
      </c>
      <c r="O454" s="302">
        <v>0</v>
      </c>
      <c r="P454" s="453"/>
      <c r="Q454" s="307"/>
      <c r="R454" s="307"/>
      <c r="S454" s="307"/>
      <c r="T454" s="307"/>
      <c r="U454" s="307"/>
      <c r="V454" s="454"/>
      <c r="W454" s="308"/>
      <c r="X454" s="308"/>
      <c r="Y454" s="308"/>
      <c r="Z454" s="469"/>
      <c r="AA454" s="452"/>
      <c r="AB454" s="449"/>
      <c r="AC454" s="449"/>
      <c r="AD454" s="449"/>
      <c r="AE454" s="544"/>
      <c r="AF454" s="583"/>
      <c r="AG454" s="554"/>
      <c r="AH454" s="455"/>
      <c r="AI454" s="563"/>
      <c r="AJ454" s="593"/>
      <c r="AK454" s="571"/>
      <c r="AL454" s="456"/>
      <c r="AM454" s="379"/>
      <c r="AN454" s="425"/>
      <c r="AO454" s="498"/>
      <c r="AP454" s="23"/>
      <c r="AQ454" s="27"/>
      <c r="AR454" s="31"/>
      <c r="AS454" s="31"/>
      <c r="AT454" s="35"/>
      <c r="AU454" s="37"/>
      <c r="AV454" s="14"/>
      <c r="AW454" s="14"/>
      <c r="AX454" s="14"/>
      <c r="AY454" s="13"/>
      <c r="AZ454" s="41"/>
      <c r="BA454" s="42"/>
      <c r="BB454" s="37"/>
      <c r="BC454" s="37"/>
      <c r="BD454" s="37"/>
      <c r="BE454" s="42"/>
      <c r="BF454" s="42"/>
      <c r="BG454" s="42"/>
      <c r="BH454" s="42"/>
      <c r="BI454" s="37"/>
      <c r="BJ454" s="37"/>
      <c r="BK454" s="45"/>
      <c r="BL454" s="45"/>
      <c r="BM454" s="45"/>
      <c r="BN454" s="45"/>
      <c r="BO454" s="42"/>
      <c r="BP454" s="42"/>
      <c r="BQ454" s="42"/>
      <c r="BR454" s="45"/>
      <c r="BS454" s="37"/>
      <c r="BT454" s="45"/>
      <c r="BU454" s="47"/>
      <c r="BV454" s="51"/>
      <c r="BW454" s="520"/>
      <c r="BX454" s="529" t="str">
        <f t="shared" si="26"/>
        <v/>
      </c>
      <c r="BY454" s="510" t="str">
        <f>IF(F454="","",IF(OR(分岐管理シート!AF454&lt;13,分岐管理シート!AF454&gt;26),"error",""))</f>
        <v/>
      </c>
      <c r="BZ454" s="510" t="str">
        <f>IF(F454="","",IF(VLOOKUP(AE454,―!$AD$1:$AE$26,2,FALSE)&lt;=VLOOKUP(AF454,―!$AD$15:$AE$27,2,FALSE),"","error"))</f>
        <v/>
      </c>
      <c r="CA454" s="510"/>
      <c r="CB454" s="510"/>
      <c r="CC454" s="510"/>
      <c r="CD454" s="510"/>
      <c r="CE454" s="510"/>
      <c r="CF454" s="510"/>
      <c r="CG454" s="510" t="str">
        <f t="shared" si="27"/>
        <v/>
      </c>
      <c r="CH454" s="510" t="str">
        <f>分岐管理シート!AW454</f>
        <v/>
      </c>
      <c r="CI454" s="510" t="str">
        <f t="shared" si="28"/>
        <v/>
      </c>
      <c r="CJ454" s="52" t="str">
        <f t="shared" si="29"/>
        <v/>
      </c>
      <c r="CK454" s="11">
        <f t="shared" si="30"/>
        <v>0</v>
      </c>
    </row>
    <row r="455" spans="1:89" ht="23.4" x14ac:dyDescent="0.2">
      <c r="A455" s="16"/>
      <c r="B455" s="458"/>
      <c r="C455" s="457">
        <v>383</v>
      </c>
      <c r="D455" s="459"/>
      <c r="E455" s="460"/>
      <c r="F455" s="460"/>
      <c r="G455" s="449"/>
      <c r="H455" s="449"/>
      <c r="I455" s="452"/>
      <c r="J455" s="450"/>
      <c r="K455" s="449"/>
      <c r="L455" s="452"/>
      <c r="M455" s="452"/>
      <c r="N455" s="301">
        <v>0</v>
      </c>
      <c r="O455" s="302">
        <v>0</v>
      </c>
      <c r="P455" s="453"/>
      <c r="Q455" s="307"/>
      <c r="R455" s="307"/>
      <c r="S455" s="307"/>
      <c r="T455" s="307"/>
      <c r="U455" s="307"/>
      <c r="V455" s="454"/>
      <c r="W455" s="308"/>
      <c r="X455" s="308"/>
      <c r="Y455" s="308"/>
      <c r="Z455" s="469"/>
      <c r="AA455" s="452"/>
      <c r="AB455" s="449"/>
      <c r="AC455" s="449"/>
      <c r="AD455" s="449"/>
      <c r="AE455" s="544"/>
      <c r="AF455" s="583"/>
      <c r="AG455" s="554"/>
      <c r="AH455" s="455"/>
      <c r="AI455" s="563"/>
      <c r="AJ455" s="593"/>
      <c r="AK455" s="571"/>
      <c r="AL455" s="456"/>
      <c r="AM455" s="379"/>
      <c r="AN455" s="425"/>
      <c r="AO455" s="498"/>
      <c r="AP455" s="23"/>
      <c r="AQ455" s="27"/>
      <c r="AR455" s="31"/>
      <c r="AS455" s="31"/>
      <c r="AT455" s="35"/>
      <c r="AU455" s="37"/>
      <c r="AV455" s="14"/>
      <c r="AW455" s="14"/>
      <c r="AX455" s="14"/>
      <c r="AY455" s="13"/>
      <c r="AZ455" s="41"/>
      <c r="BA455" s="42"/>
      <c r="BB455" s="37"/>
      <c r="BC455" s="37"/>
      <c r="BD455" s="37"/>
      <c r="BE455" s="42"/>
      <c r="BF455" s="42"/>
      <c r="BG455" s="42"/>
      <c r="BH455" s="42"/>
      <c r="BI455" s="37"/>
      <c r="BJ455" s="37"/>
      <c r="BK455" s="45"/>
      <c r="BL455" s="45"/>
      <c r="BM455" s="45"/>
      <c r="BN455" s="45"/>
      <c r="BO455" s="42"/>
      <c r="BP455" s="42"/>
      <c r="BQ455" s="42"/>
      <c r="BR455" s="45"/>
      <c r="BS455" s="37"/>
      <c r="BT455" s="45"/>
      <c r="BU455" s="47"/>
      <c r="BV455" s="51"/>
      <c r="BW455" s="520"/>
      <c r="BX455" s="529" t="str">
        <f t="shared" si="26"/>
        <v/>
      </c>
      <c r="BY455" s="510" t="str">
        <f>IF(F455="","",IF(OR(分岐管理シート!AF455&lt;13,分岐管理シート!AF455&gt;26),"error",""))</f>
        <v/>
      </c>
      <c r="BZ455" s="510" t="str">
        <f>IF(F455="","",IF(VLOOKUP(AE455,―!$AD$1:$AE$26,2,FALSE)&lt;=VLOOKUP(AF455,―!$AD$15:$AE$27,2,FALSE),"","error"))</f>
        <v/>
      </c>
      <c r="CA455" s="510"/>
      <c r="CB455" s="510"/>
      <c r="CC455" s="510"/>
      <c r="CD455" s="510"/>
      <c r="CE455" s="510"/>
      <c r="CF455" s="510"/>
      <c r="CG455" s="510" t="str">
        <f t="shared" si="27"/>
        <v/>
      </c>
      <c r="CH455" s="510" t="str">
        <f>分岐管理シート!AW455</f>
        <v/>
      </c>
      <c r="CI455" s="510" t="str">
        <f t="shared" si="28"/>
        <v/>
      </c>
      <c r="CJ455" s="52" t="str">
        <f t="shared" si="29"/>
        <v/>
      </c>
      <c r="CK455" s="11">
        <f t="shared" si="30"/>
        <v>0</v>
      </c>
    </row>
    <row r="456" spans="1:89" ht="23.4" x14ac:dyDescent="0.2">
      <c r="A456" s="16"/>
      <c r="B456" s="458"/>
      <c r="C456" s="457">
        <v>384</v>
      </c>
      <c r="D456" s="459"/>
      <c r="E456" s="460"/>
      <c r="F456" s="460"/>
      <c r="G456" s="449"/>
      <c r="H456" s="449"/>
      <c r="I456" s="452"/>
      <c r="J456" s="450"/>
      <c r="K456" s="449"/>
      <c r="L456" s="452"/>
      <c r="M456" s="452"/>
      <c r="N456" s="301">
        <v>0</v>
      </c>
      <c r="O456" s="302">
        <v>0</v>
      </c>
      <c r="P456" s="453"/>
      <c r="Q456" s="307"/>
      <c r="R456" s="307"/>
      <c r="S456" s="307"/>
      <c r="T456" s="307"/>
      <c r="U456" s="307"/>
      <c r="V456" s="454"/>
      <c r="W456" s="308"/>
      <c r="X456" s="308"/>
      <c r="Y456" s="308"/>
      <c r="Z456" s="469"/>
      <c r="AA456" s="452"/>
      <c r="AB456" s="449"/>
      <c r="AC456" s="449"/>
      <c r="AD456" s="449"/>
      <c r="AE456" s="544"/>
      <c r="AF456" s="583"/>
      <c r="AG456" s="554"/>
      <c r="AH456" s="455"/>
      <c r="AI456" s="563"/>
      <c r="AJ456" s="593"/>
      <c r="AK456" s="571"/>
      <c r="AL456" s="456"/>
      <c r="AM456" s="379"/>
      <c r="AN456" s="425"/>
      <c r="AO456" s="498"/>
      <c r="AP456" s="23"/>
      <c r="AQ456" s="27"/>
      <c r="AR456" s="31"/>
      <c r="AS456" s="31"/>
      <c r="AT456" s="35"/>
      <c r="AU456" s="37"/>
      <c r="AV456" s="14"/>
      <c r="AW456" s="14"/>
      <c r="AX456" s="14"/>
      <c r="AY456" s="13"/>
      <c r="AZ456" s="41"/>
      <c r="BA456" s="42"/>
      <c r="BB456" s="37"/>
      <c r="BC456" s="37"/>
      <c r="BD456" s="37"/>
      <c r="BE456" s="42"/>
      <c r="BF456" s="42"/>
      <c r="BG456" s="42"/>
      <c r="BH456" s="42"/>
      <c r="BI456" s="37"/>
      <c r="BJ456" s="37"/>
      <c r="BK456" s="45"/>
      <c r="BL456" s="45"/>
      <c r="BM456" s="45"/>
      <c r="BN456" s="45"/>
      <c r="BO456" s="42"/>
      <c r="BP456" s="42"/>
      <c r="BQ456" s="42"/>
      <c r="BR456" s="45"/>
      <c r="BS456" s="37"/>
      <c r="BT456" s="45"/>
      <c r="BU456" s="47"/>
      <c r="BV456" s="51"/>
      <c r="BW456" s="520"/>
      <c r="BX456" s="529" t="str">
        <f t="shared" si="26"/>
        <v/>
      </c>
      <c r="BY456" s="510" t="str">
        <f>IF(F456="","",IF(OR(分岐管理シート!AF456&lt;13,分岐管理シート!AF456&gt;26),"error",""))</f>
        <v/>
      </c>
      <c r="BZ456" s="510" t="str">
        <f>IF(F456="","",IF(VLOOKUP(AE456,―!$AD$1:$AE$26,2,FALSE)&lt;=VLOOKUP(AF456,―!$AD$15:$AE$27,2,FALSE),"","error"))</f>
        <v/>
      </c>
      <c r="CA456" s="510"/>
      <c r="CB456" s="510"/>
      <c r="CC456" s="510"/>
      <c r="CD456" s="510"/>
      <c r="CE456" s="510"/>
      <c r="CF456" s="510"/>
      <c r="CG456" s="510" t="str">
        <f t="shared" si="27"/>
        <v/>
      </c>
      <c r="CH456" s="510" t="str">
        <f>分岐管理シート!AW456</f>
        <v/>
      </c>
      <c r="CI456" s="510" t="str">
        <f t="shared" si="28"/>
        <v/>
      </c>
      <c r="CJ456" s="52" t="str">
        <f t="shared" si="29"/>
        <v/>
      </c>
      <c r="CK456" s="11">
        <f t="shared" si="30"/>
        <v>0</v>
      </c>
    </row>
    <row r="457" spans="1:89" ht="23.4" x14ac:dyDescent="0.2">
      <c r="A457" s="16"/>
      <c r="B457" s="458"/>
      <c r="C457" s="446">
        <v>385</v>
      </c>
      <c r="D457" s="459"/>
      <c r="E457" s="460"/>
      <c r="F457" s="460"/>
      <c r="G457" s="449"/>
      <c r="H457" s="449"/>
      <c r="I457" s="452"/>
      <c r="J457" s="450"/>
      <c r="K457" s="449"/>
      <c r="L457" s="452"/>
      <c r="M457" s="452"/>
      <c r="N457" s="301">
        <v>0</v>
      </c>
      <c r="O457" s="302">
        <v>0</v>
      </c>
      <c r="P457" s="453"/>
      <c r="Q457" s="307"/>
      <c r="R457" s="307"/>
      <c r="S457" s="307"/>
      <c r="T457" s="307"/>
      <c r="U457" s="307"/>
      <c r="V457" s="454"/>
      <c r="W457" s="308"/>
      <c r="X457" s="308"/>
      <c r="Y457" s="308"/>
      <c r="Z457" s="469"/>
      <c r="AA457" s="452"/>
      <c r="AB457" s="449"/>
      <c r="AC457" s="449"/>
      <c r="AD457" s="449"/>
      <c r="AE457" s="544"/>
      <c r="AF457" s="583"/>
      <c r="AG457" s="554"/>
      <c r="AH457" s="455"/>
      <c r="AI457" s="563"/>
      <c r="AJ457" s="593"/>
      <c r="AK457" s="571"/>
      <c r="AL457" s="456"/>
      <c r="AM457" s="379"/>
      <c r="AN457" s="425"/>
      <c r="AO457" s="498"/>
      <c r="AP457" s="23"/>
      <c r="AQ457" s="27"/>
      <c r="AR457" s="31"/>
      <c r="AS457" s="31"/>
      <c r="AT457" s="35"/>
      <c r="AU457" s="37"/>
      <c r="AV457" s="14"/>
      <c r="AW457" s="14"/>
      <c r="AX457" s="14"/>
      <c r="AY457" s="13"/>
      <c r="AZ457" s="41"/>
      <c r="BA457" s="42"/>
      <c r="BB457" s="37"/>
      <c r="BC457" s="37"/>
      <c r="BD457" s="37"/>
      <c r="BE457" s="42"/>
      <c r="BF457" s="42"/>
      <c r="BG457" s="42"/>
      <c r="BH457" s="42"/>
      <c r="BI457" s="37"/>
      <c r="BJ457" s="37"/>
      <c r="BK457" s="45"/>
      <c r="BL457" s="45"/>
      <c r="BM457" s="45"/>
      <c r="BN457" s="45"/>
      <c r="BO457" s="42"/>
      <c r="BP457" s="42"/>
      <c r="BQ457" s="42"/>
      <c r="BR457" s="45"/>
      <c r="BS457" s="37"/>
      <c r="BT457" s="45"/>
      <c r="BU457" s="47"/>
      <c r="BV457" s="51"/>
      <c r="BW457" s="520"/>
      <c r="BX457" s="529" t="str">
        <f t="shared" si="26"/>
        <v/>
      </c>
      <c r="BY457" s="510" t="str">
        <f>IF(F457="","",IF(OR(分岐管理シート!AF457&lt;13,分岐管理シート!AF457&gt;26),"error",""))</f>
        <v/>
      </c>
      <c r="BZ457" s="510" t="str">
        <f>IF(F457="","",IF(VLOOKUP(AE457,―!$AD$1:$AE$26,2,FALSE)&lt;=VLOOKUP(AF457,―!$AD$15:$AE$27,2,FALSE),"","error"))</f>
        <v/>
      </c>
      <c r="CA457" s="510"/>
      <c r="CB457" s="510"/>
      <c r="CC457" s="510"/>
      <c r="CD457" s="510"/>
      <c r="CE457" s="510"/>
      <c r="CF457" s="510"/>
      <c r="CG457" s="510" t="str">
        <f t="shared" si="27"/>
        <v/>
      </c>
      <c r="CH457" s="510" t="str">
        <f>分岐管理シート!AW457</f>
        <v/>
      </c>
      <c r="CI457" s="510" t="str">
        <f t="shared" si="28"/>
        <v/>
      </c>
      <c r="CJ457" s="52" t="str">
        <f t="shared" si="29"/>
        <v/>
      </c>
      <c r="CK457" s="11">
        <f t="shared" si="30"/>
        <v>0</v>
      </c>
    </row>
    <row r="458" spans="1:89" ht="23.4" x14ac:dyDescent="0.2">
      <c r="A458" s="16"/>
      <c r="B458" s="458"/>
      <c r="C458" s="457">
        <v>386</v>
      </c>
      <c r="D458" s="459"/>
      <c r="E458" s="460"/>
      <c r="F458" s="460"/>
      <c r="G458" s="449"/>
      <c r="H458" s="449"/>
      <c r="I458" s="452"/>
      <c r="J458" s="450"/>
      <c r="K458" s="449"/>
      <c r="L458" s="452"/>
      <c r="M458" s="452"/>
      <c r="N458" s="301">
        <v>0</v>
      </c>
      <c r="O458" s="302">
        <v>0</v>
      </c>
      <c r="P458" s="453"/>
      <c r="Q458" s="307"/>
      <c r="R458" s="307"/>
      <c r="S458" s="307"/>
      <c r="T458" s="307"/>
      <c r="U458" s="307"/>
      <c r="V458" s="454"/>
      <c r="W458" s="308"/>
      <c r="X458" s="308"/>
      <c r="Y458" s="308"/>
      <c r="Z458" s="469"/>
      <c r="AA458" s="452"/>
      <c r="AB458" s="449"/>
      <c r="AC458" s="449"/>
      <c r="AD458" s="449"/>
      <c r="AE458" s="544"/>
      <c r="AF458" s="583"/>
      <c r="AG458" s="554"/>
      <c r="AH458" s="455"/>
      <c r="AI458" s="563"/>
      <c r="AJ458" s="593"/>
      <c r="AK458" s="571"/>
      <c r="AL458" s="456"/>
      <c r="AM458" s="379"/>
      <c r="AN458" s="425"/>
      <c r="AO458" s="498"/>
      <c r="AP458" s="23"/>
      <c r="AQ458" s="27"/>
      <c r="AR458" s="31"/>
      <c r="AS458" s="31"/>
      <c r="AT458" s="35"/>
      <c r="AU458" s="37"/>
      <c r="AV458" s="14"/>
      <c r="AW458" s="14"/>
      <c r="AX458" s="14"/>
      <c r="AY458" s="13"/>
      <c r="AZ458" s="41"/>
      <c r="BA458" s="42"/>
      <c r="BB458" s="37"/>
      <c r="BC458" s="37"/>
      <c r="BD458" s="37"/>
      <c r="BE458" s="42"/>
      <c r="BF458" s="42"/>
      <c r="BG458" s="42"/>
      <c r="BH458" s="42"/>
      <c r="BI458" s="37"/>
      <c r="BJ458" s="37"/>
      <c r="BK458" s="45"/>
      <c r="BL458" s="45"/>
      <c r="BM458" s="45"/>
      <c r="BN458" s="45"/>
      <c r="BO458" s="42"/>
      <c r="BP458" s="42"/>
      <c r="BQ458" s="42"/>
      <c r="BR458" s="45"/>
      <c r="BS458" s="37"/>
      <c r="BT458" s="45"/>
      <c r="BU458" s="47"/>
      <c r="BV458" s="51"/>
      <c r="BW458" s="520"/>
      <c r="BX458" s="529" t="str">
        <f t="shared" ref="BX458:BX472" si="31">IF(F458="","",IF(AF458&gt;0,"","error"))</f>
        <v/>
      </c>
      <c r="BY458" s="510" t="str">
        <f>IF(F458="","",IF(OR(分岐管理シート!AF458&lt;13,分岐管理シート!AF458&gt;26),"error",""))</f>
        <v/>
      </c>
      <c r="BZ458" s="510" t="str">
        <f>IF(F458="","",IF(VLOOKUP(AE458,―!$AD$1:$AE$26,2,FALSE)&lt;=VLOOKUP(AF458,―!$AD$15:$AE$27,2,FALSE),"","error"))</f>
        <v/>
      </c>
      <c r="CA458" s="510"/>
      <c r="CB458" s="510"/>
      <c r="CC458" s="510"/>
      <c r="CD458" s="510"/>
      <c r="CE458" s="510"/>
      <c r="CF458" s="510"/>
      <c r="CG458" s="510" t="str">
        <f t="shared" ref="CG458:CG472" si="32">IF(AND(AD458&lt;&gt;"○",AF458="R7.4以降"),IF(AJ458="","error",""),"")</f>
        <v/>
      </c>
      <c r="CH458" s="510" t="str">
        <f>分岐管理シート!AW458</f>
        <v/>
      </c>
      <c r="CI458" s="510" t="str">
        <f t="shared" ref="CI458:CI472" si="33">IF(AND(H458="",OR(AJ458&lt;&gt;"",AK458&lt;&gt;"")),"error","")</f>
        <v/>
      </c>
      <c r="CJ458" s="52" t="str">
        <f t="shared" ref="CJ458:CJ472" si="34">IF(AJ458&lt;&gt;"",IF(AND(AD458&lt;&gt;"○",AF458="R7.4以降"),"","error"),"")</f>
        <v/>
      </c>
      <c r="CK458" s="11">
        <f t="shared" ref="CK458:CK472" si="35">IF(COUNTIF(BX458:CJ458,"error")&gt;0,1,0)</f>
        <v>0</v>
      </c>
    </row>
    <row r="459" spans="1:89" ht="23.4" x14ac:dyDescent="0.2">
      <c r="A459" s="16"/>
      <c r="B459" s="458"/>
      <c r="C459" s="457">
        <v>387</v>
      </c>
      <c r="D459" s="459"/>
      <c r="E459" s="460"/>
      <c r="F459" s="460"/>
      <c r="G459" s="449"/>
      <c r="H459" s="449"/>
      <c r="I459" s="452"/>
      <c r="J459" s="450"/>
      <c r="K459" s="449"/>
      <c r="L459" s="452"/>
      <c r="M459" s="452"/>
      <c r="N459" s="301">
        <v>0</v>
      </c>
      <c r="O459" s="302">
        <v>0</v>
      </c>
      <c r="P459" s="453"/>
      <c r="Q459" s="307"/>
      <c r="R459" s="307"/>
      <c r="S459" s="307"/>
      <c r="T459" s="307"/>
      <c r="U459" s="307"/>
      <c r="V459" s="454"/>
      <c r="W459" s="308"/>
      <c r="X459" s="308"/>
      <c r="Y459" s="308"/>
      <c r="Z459" s="469"/>
      <c r="AA459" s="452"/>
      <c r="AB459" s="449"/>
      <c r="AC459" s="449"/>
      <c r="AD459" s="449"/>
      <c r="AE459" s="544"/>
      <c r="AF459" s="583"/>
      <c r="AG459" s="554"/>
      <c r="AH459" s="455"/>
      <c r="AI459" s="563"/>
      <c r="AJ459" s="593"/>
      <c r="AK459" s="571"/>
      <c r="AL459" s="456"/>
      <c r="AM459" s="379"/>
      <c r="AN459" s="425"/>
      <c r="AO459" s="498"/>
      <c r="AP459" s="23"/>
      <c r="AQ459" s="27"/>
      <c r="AR459" s="31"/>
      <c r="AS459" s="31"/>
      <c r="AT459" s="35"/>
      <c r="AU459" s="37"/>
      <c r="AV459" s="14"/>
      <c r="AW459" s="14"/>
      <c r="AX459" s="14"/>
      <c r="AY459" s="13"/>
      <c r="AZ459" s="41"/>
      <c r="BA459" s="42"/>
      <c r="BB459" s="37"/>
      <c r="BC459" s="37"/>
      <c r="BD459" s="37"/>
      <c r="BE459" s="42"/>
      <c r="BF459" s="42"/>
      <c r="BG459" s="42"/>
      <c r="BH459" s="42"/>
      <c r="BI459" s="37"/>
      <c r="BJ459" s="37"/>
      <c r="BK459" s="45"/>
      <c r="BL459" s="45"/>
      <c r="BM459" s="45"/>
      <c r="BN459" s="45"/>
      <c r="BO459" s="42"/>
      <c r="BP459" s="42"/>
      <c r="BQ459" s="42"/>
      <c r="BR459" s="45"/>
      <c r="BS459" s="37"/>
      <c r="BT459" s="45"/>
      <c r="BU459" s="47"/>
      <c r="BV459" s="51"/>
      <c r="BW459" s="520"/>
      <c r="BX459" s="529" t="str">
        <f t="shared" si="31"/>
        <v/>
      </c>
      <c r="BY459" s="510" t="str">
        <f>IF(F459="","",IF(OR(分岐管理シート!AF459&lt;13,分岐管理シート!AF459&gt;26),"error",""))</f>
        <v/>
      </c>
      <c r="BZ459" s="510" t="str">
        <f>IF(F459="","",IF(VLOOKUP(AE459,―!$AD$1:$AE$26,2,FALSE)&lt;=VLOOKUP(AF459,―!$AD$15:$AE$27,2,FALSE),"","error"))</f>
        <v/>
      </c>
      <c r="CA459" s="510"/>
      <c r="CB459" s="510"/>
      <c r="CC459" s="510"/>
      <c r="CD459" s="510"/>
      <c r="CE459" s="510"/>
      <c r="CF459" s="510"/>
      <c r="CG459" s="510" t="str">
        <f t="shared" si="32"/>
        <v/>
      </c>
      <c r="CH459" s="510" t="str">
        <f>分岐管理シート!AW459</f>
        <v/>
      </c>
      <c r="CI459" s="510" t="str">
        <f t="shared" si="33"/>
        <v/>
      </c>
      <c r="CJ459" s="52" t="str">
        <f t="shared" si="34"/>
        <v/>
      </c>
      <c r="CK459" s="11">
        <f t="shared" si="35"/>
        <v>0</v>
      </c>
    </row>
    <row r="460" spans="1:89" ht="23.4" x14ac:dyDescent="0.2">
      <c r="A460" s="16"/>
      <c r="B460" s="458"/>
      <c r="C460" s="446">
        <v>388</v>
      </c>
      <c r="D460" s="459"/>
      <c r="E460" s="460"/>
      <c r="F460" s="460"/>
      <c r="G460" s="449"/>
      <c r="H460" s="449"/>
      <c r="I460" s="452"/>
      <c r="J460" s="450"/>
      <c r="K460" s="449"/>
      <c r="L460" s="452"/>
      <c r="M460" s="452"/>
      <c r="N460" s="301">
        <v>0</v>
      </c>
      <c r="O460" s="302">
        <v>0</v>
      </c>
      <c r="P460" s="453"/>
      <c r="Q460" s="307"/>
      <c r="R460" s="307"/>
      <c r="S460" s="307"/>
      <c r="T460" s="307"/>
      <c r="U460" s="307"/>
      <c r="V460" s="454"/>
      <c r="W460" s="308"/>
      <c r="X460" s="308"/>
      <c r="Y460" s="308"/>
      <c r="Z460" s="469"/>
      <c r="AA460" s="452"/>
      <c r="AB460" s="449"/>
      <c r="AC460" s="449"/>
      <c r="AD460" s="449"/>
      <c r="AE460" s="544"/>
      <c r="AF460" s="583"/>
      <c r="AG460" s="554"/>
      <c r="AH460" s="455"/>
      <c r="AI460" s="563"/>
      <c r="AJ460" s="593"/>
      <c r="AK460" s="571"/>
      <c r="AL460" s="456"/>
      <c r="AM460" s="379"/>
      <c r="AN460" s="425"/>
      <c r="AO460" s="498"/>
      <c r="AP460" s="23"/>
      <c r="AQ460" s="27"/>
      <c r="AR460" s="31"/>
      <c r="AS460" s="31"/>
      <c r="AT460" s="35"/>
      <c r="AU460" s="37"/>
      <c r="AV460" s="14"/>
      <c r="AW460" s="14"/>
      <c r="AX460" s="14"/>
      <c r="AY460" s="13"/>
      <c r="AZ460" s="41"/>
      <c r="BA460" s="42"/>
      <c r="BB460" s="37"/>
      <c r="BC460" s="37"/>
      <c r="BD460" s="37"/>
      <c r="BE460" s="42"/>
      <c r="BF460" s="42"/>
      <c r="BG460" s="42"/>
      <c r="BH460" s="42"/>
      <c r="BI460" s="37"/>
      <c r="BJ460" s="37"/>
      <c r="BK460" s="45"/>
      <c r="BL460" s="45"/>
      <c r="BM460" s="45"/>
      <c r="BN460" s="45"/>
      <c r="BO460" s="42"/>
      <c r="BP460" s="42"/>
      <c r="BQ460" s="42"/>
      <c r="BR460" s="45"/>
      <c r="BS460" s="37"/>
      <c r="BT460" s="45"/>
      <c r="BU460" s="47"/>
      <c r="BV460" s="51"/>
      <c r="BW460" s="520"/>
      <c r="BX460" s="529" t="str">
        <f t="shared" si="31"/>
        <v/>
      </c>
      <c r="BY460" s="510" t="str">
        <f>IF(F460="","",IF(OR(分岐管理シート!AF460&lt;13,分岐管理シート!AF460&gt;26),"error",""))</f>
        <v/>
      </c>
      <c r="BZ460" s="510" t="str">
        <f>IF(F460="","",IF(VLOOKUP(AE460,―!$AD$1:$AE$26,2,FALSE)&lt;=VLOOKUP(AF460,―!$AD$15:$AE$27,2,FALSE),"","error"))</f>
        <v/>
      </c>
      <c r="CA460" s="510"/>
      <c r="CB460" s="510"/>
      <c r="CC460" s="510"/>
      <c r="CD460" s="510"/>
      <c r="CE460" s="510"/>
      <c r="CF460" s="510"/>
      <c r="CG460" s="510" t="str">
        <f t="shared" si="32"/>
        <v/>
      </c>
      <c r="CH460" s="510" t="str">
        <f>分岐管理シート!AW460</f>
        <v/>
      </c>
      <c r="CI460" s="510" t="str">
        <f t="shared" si="33"/>
        <v/>
      </c>
      <c r="CJ460" s="52" t="str">
        <f t="shared" si="34"/>
        <v/>
      </c>
      <c r="CK460" s="11">
        <f t="shared" si="35"/>
        <v>0</v>
      </c>
    </row>
    <row r="461" spans="1:89" ht="23.4" x14ac:dyDescent="0.2">
      <c r="A461" s="16"/>
      <c r="B461" s="458"/>
      <c r="C461" s="457">
        <v>389</v>
      </c>
      <c r="D461" s="459"/>
      <c r="E461" s="460"/>
      <c r="F461" s="460"/>
      <c r="G461" s="449"/>
      <c r="H461" s="449"/>
      <c r="I461" s="452"/>
      <c r="J461" s="450"/>
      <c r="K461" s="449"/>
      <c r="L461" s="452"/>
      <c r="M461" s="452"/>
      <c r="N461" s="301">
        <v>0</v>
      </c>
      <c r="O461" s="302">
        <v>0</v>
      </c>
      <c r="P461" s="453"/>
      <c r="Q461" s="307"/>
      <c r="R461" s="307"/>
      <c r="S461" s="307"/>
      <c r="T461" s="307"/>
      <c r="U461" s="307"/>
      <c r="V461" s="454"/>
      <c r="W461" s="308"/>
      <c r="X461" s="308"/>
      <c r="Y461" s="308"/>
      <c r="Z461" s="469"/>
      <c r="AA461" s="452"/>
      <c r="AB461" s="449"/>
      <c r="AC461" s="449"/>
      <c r="AD461" s="449"/>
      <c r="AE461" s="544"/>
      <c r="AF461" s="583"/>
      <c r="AG461" s="554"/>
      <c r="AH461" s="455"/>
      <c r="AI461" s="563"/>
      <c r="AJ461" s="593"/>
      <c r="AK461" s="571"/>
      <c r="AL461" s="456"/>
      <c r="AM461" s="379"/>
      <c r="AN461" s="425"/>
      <c r="AO461" s="498"/>
      <c r="AP461" s="23"/>
      <c r="AQ461" s="27"/>
      <c r="AR461" s="31"/>
      <c r="AS461" s="31"/>
      <c r="AT461" s="35"/>
      <c r="AU461" s="37"/>
      <c r="AV461" s="14"/>
      <c r="AW461" s="14"/>
      <c r="AX461" s="14"/>
      <c r="AY461" s="13"/>
      <c r="AZ461" s="41"/>
      <c r="BA461" s="42"/>
      <c r="BB461" s="37"/>
      <c r="BC461" s="37"/>
      <c r="BD461" s="37"/>
      <c r="BE461" s="42"/>
      <c r="BF461" s="42"/>
      <c r="BG461" s="42"/>
      <c r="BH461" s="42"/>
      <c r="BI461" s="37"/>
      <c r="BJ461" s="37"/>
      <c r="BK461" s="45"/>
      <c r="BL461" s="45"/>
      <c r="BM461" s="45"/>
      <c r="BN461" s="45"/>
      <c r="BO461" s="42"/>
      <c r="BP461" s="42"/>
      <c r="BQ461" s="42"/>
      <c r="BR461" s="45"/>
      <c r="BS461" s="37"/>
      <c r="BT461" s="45"/>
      <c r="BU461" s="47"/>
      <c r="BV461" s="51"/>
      <c r="BW461" s="520"/>
      <c r="BX461" s="529" t="str">
        <f t="shared" si="31"/>
        <v/>
      </c>
      <c r="BY461" s="510" t="str">
        <f>IF(F461="","",IF(OR(分岐管理シート!AF461&lt;13,分岐管理シート!AF461&gt;26),"error",""))</f>
        <v/>
      </c>
      <c r="BZ461" s="510" t="str">
        <f>IF(F461="","",IF(VLOOKUP(AE461,―!$AD$1:$AE$26,2,FALSE)&lt;=VLOOKUP(AF461,―!$AD$15:$AE$27,2,FALSE),"","error"))</f>
        <v/>
      </c>
      <c r="CA461" s="510"/>
      <c r="CB461" s="510"/>
      <c r="CC461" s="510"/>
      <c r="CD461" s="510"/>
      <c r="CE461" s="510"/>
      <c r="CF461" s="510"/>
      <c r="CG461" s="510" t="str">
        <f t="shared" si="32"/>
        <v/>
      </c>
      <c r="CH461" s="510" t="str">
        <f>分岐管理シート!AW461</f>
        <v/>
      </c>
      <c r="CI461" s="510" t="str">
        <f t="shared" si="33"/>
        <v/>
      </c>
      <c r="CJ461" s="52" t="str">
        <f t="shared" si="34"/>
        <v/>
      </c>
      <c r="CK461" s="11">
        <f t="shared" si="35"/>
        <v>0</v>
      </c>
    </row>
    <row r="462" spans="1:89" ht="23.4" x14ac:dyDescent="0.2">
      <c r="A462" s="16"/>
      <c r="B462" s="458"/>
      <c r="C462" s="457">
        <v>390</v>
      </c>
      <c r="D462" s="459"/>
      <c r="E462" s="460"/>
      <c r="F462" s="460"/>
      <c r="G462" s="449"/>
      <c r="H462" s="449"/>
      <c r="I462" s="452"/>
      <c r="J462" s="450"/>
      <c r="K462" s="449"/>
      <c r="L462" s="452"/>
      <c r="M462" s="452"/>
      <c r="N462" s="301">
        <v>0</v>
      </c>
      <c r="O462" s="302">
        <v>0</v>
      </c>
      <c r="P462" s="453"/>
      <c r="Q462" s="307"/>
      <c r="R462" s="307"/>
      <c r="S462" s="307"/>
      <c r="T462" s="307"/>
      <c r="U462" s="307"/>
      <c r="V462" s="454"/>
      <c r="W462" s="308"/>
      <c r="X462" s="308"/>
      <c r="Y462" s="308"/>
      <c r="Z462" s="469"/>
      <c r="AA462" s="452"/>
      <c r="AB462" s="449"/>
      <c r="AC462" s="449"/>
      <c r="AD462" s="449"/>
      <c r="AE462" s="544"/>
      <c r="AF462" s="583"/>
      <c r="AG462" s="554"/>
      <c r="AH462" s="455"/>
      <c r="AI462" s="563"/>
      <c r="AJ462" s="593"/>
      <c r="AK462" s="571"/>
      <c r="AL462" s="456"/>
      <c r="AM462" s="379"/>
      <c r="AN462" s="425"/>
      <c r="AO462" s="498"/>
      <c r="AP462" s="23"/>
      <c r="AQ462" s="27"/>
      <c r="AR462" s="31"/>
      <c r="AS462" s="31"/>
      <c r="AT462" s="35"/>
      <c r="AU462" s="37"/>
      <c r="AV462" s="14"/>
      <c r="AW462" s="14"/>
      <c r="AX462" s="14"/>
      <c r="AY462" s="13"/>
      <c r="AZ462" s="41"/>
      <c r="BA462" s="42"/>
      <c r="BB462" s="37"/>
      <c r="BC462" s="37"/>
      <c r="BD462" s="37"/>
      <c r="BE462" s="42"/>
      <c r="BF462" s="42"/>
      <c r="BG462" s="42"/>
      <c r="BH462" s="42"/>
      <c r="BI462" s="37"/>
      <c r="BJ462" s="37"/>
      <c r="BK462" s="45"/>
      <c r="BL462" s="45"/>
      <c r="BM462" s="45"/>
      <c r="BN462" s="45"/>
      <c r="BO462" s="42"/>
      <c r="BP462" s="42"/>
      <c r="BQ462" s="42"/>
      <c r="BR462" s="45"/>
      <c r="BS462" s="37"/>
      <c r="BT462" s="45"/>
      <c r="BU462" s="47"/>
      <c r="BV462" s="51"/>
      <c r="BW462" s="520"/>
      <c r="BX462" s="529" t="str">
        <f t="shared" si="31"/>
        <v/>
      </c>
      <c r="BY462" s="510" t="str">
        <f>IF(F462="","",IF(OR(分岐管理シート!AF462&lt;13,分岐管理シート!AF462&gt;26),"error",""))</f>
        <v/>
      </c>
      <c r="BZ462" s="510" t="str">
        <f>IF(F462="","",IF(VLOOKUP(AE462,―!$AD$1:$AE$26,2,FALSE)&lt;=VLOOKUP(AF462,―!$AD$15:$AE$27,2,FALSE),"","error"))</f>
        <v/>
      </c>
      <c r="CA462" s="510"/>
      <c r="CB462" s="510"/>
      <c r="CC462" s="510"/>
      <c r="CD462" s="510"/>
      <c r="CE462" s="510"/>
      <c r="CF462" s="510"/>
      <c r="CG462" s="510" t="str">
        <f t="shared" si="32"/>
        <v/>
      </c>
      <c r="CH462" s="510" t="str">
        <f>分岐管理シート!AW462</f>
        <v/>
      </c>
      <c r="CI462" s="510" t="str">
        <f t="shared" si="33"/>
        <v/>
      </c>
      <c r="CJ462" s="52" t="str">
        <f t="shared" si="34"/>
        <v/>
      </c>
      <c r="CK462" s="11">
        <f t="shared" si="35"/>
        <v>0</v>
      </c>
    </row>
    <row r="463" spans="1:89" ht="23.4" x14ac:dyDescent="0.2">
      <c r="A463" s="16"/>
      <c r="B463" s="458"/>
      <c r="C463" s="446">
        <v>391</v>
      </c>
      <c r="D463" s="459"/>
      <c r="E463" s="460"/>
      <c r="F463" s="460"/>
      <c r="G463" s="449"/>
      <c r="H463" s="449"/>
      <c r="I463" s="452"/>
      <c r="J463" s="450"/>
      <c r="K463" s="449"/>
      <c r="L463" s="452"/>
      <c r="M463" s="452"/>
      <c r="N463" s="301">
        <v>0</v>
      </c>
      <c r="O463" s="302">
        <v>0</v>
      </c>
      <c r="P463" s="453"/>
      <c r="Q463" s="307"/>
      <c r="R463" s="307"/>
      <c r="S463" s="307"/>
      <c r="T463" s="307"/>
      <c r="U463" s="307"/>
      <c r="V463" s="454"/>
      <c r="W463" s="308"/>
      <c r="X463" s="308"/>
      <c r="Y463" s="308"/>
      <c r="Z463" s="469"/>
      <c r="AA463" s="452"/>
      <c r="AB463" s="449"/>
      <c r="AC463" s="449"/>
      <c r="AD463" s="449"/>
      <c r="AE463" s="544"/>
      <c r="AF463" s="583"/>
      <c r="AG463" s="554"/>
      <c r="AH463" s="455"/>
      <c r="AI463" s="563"/>
      <c r="AJ463" s="593"/>
      <c r="AK463" s="571"/>
      <c r="AL463" s="456"/>
      <c r="AM463" s="379"/>
      <c r="AN463" s="425"/>
      <c r="AO463" s="498"/>
      <c r="AP463" s="23"/>
      <c r="AQ463" s="27"/>
      <c r="AR463" s="31"/>
      <c r="AS463" s="31"/>
      <c r="AT463" s="35"/>
      <c r="AU463" s="37"/>
      <c r="AV463" s="14"/>
      <c r="AW463" s="14"/>
      <c r="AX463" s="14"/>
      <c r="AY463" s="13"/>
      <c r="AZ463" s="41"/>
      <c r="BA463" s="42"/>
      <c r="BB463" s="37"/>
      <c r="BC463" s="37"/>
      <c r="BD463" s="37"/>
      <c r="BE463" s="42"/>
      <c r="BF463" s="42"/>
      <c r="BG463" s="42"/>
      <c r="BH463" s="42"/>
      <c r="BI463" s="37"/>
      <c r="BJ463" s="37"/>
      <c r="BK463" s="45"/>
      <c r="BL463" s="45"/>
      <c r="BM463" s="45"/>
      <c r="BN463" s="45"/>
      <c r="BO463" s="42"/>
      <c r="BP463" s="42"/>
      <c r="BQ463" s="42"/>
      <c r="BR463" s="45"/>
      <c r="BS463" s="37"/>
      <c r="BT463" s="45"/>
      <c r="BU463" s="47"/>
      <c r="BV463" s="51"/>
      <c r="BW463" s="520"/>
      <c r="BX463" s="529" t="str">
        <f t="shared" si="31"/>
        <v/>
      </c>
      <c r="BY463" s="510" t="str">
        <f>IF(F463="","",IF(OR(分岐管理シート!AF463&lt;13,分岐管理シート!AF463&gt;26),"error",""))</f>
        <v/>
      </c>
      <c r="BZ463" s="510" t="str">
        <f>IF(F463="","",IF(VLOOKUP(AE463,―!$AD$1:$AE$26,2,FALSE)&lt;=VLOOKUP(AF463,―!$AD$15:$AE$27,2,FALSE),"","error"))</f>
        <v/>
      </c>
      <c r="CA463" s="510"/>
      <c r="CB463" s="510"/>
      <c r="CC463" s="510"/>
      <c r="CD463" s="510"/>
      <c r="CE463" s="510"/>
      <c r="CF463" s="510"/>
      <c r="CG463" s="510" t="str">
        <f t="shared" si="32"/>
        <v/>
      </c>
      <c r="CH463" s="510" t="str">
        <f>分岐管理シート!AW463</f>
        <v/>
      </c>
      <c r="CI463" s="510" t="str">
        <f t="shared" si="33"/>
        <v/>
      </c>
      <c r="CJ463" s="52" t="str">
        <f t="shared" si="34"/>
        <v/>
      </c>
      <c r="CK463" s="11">
        <f t="shared" si="35"/>
        <v>0</v>
      </c>
    </row>
    <row r="464" spans="1:89" ht="23.4" x14ac:dyDescent="0.2">
      <c r="A464" s="16"/>
      <c r="B464" s="458"/>
      <c r="C464" s="457">
        <v>392</v>
      </c>
      <c r="D464" s="459"/>
      <c r="E464" s="460"/>
      <c r="F464" s="460"/>
      <c r="G464" s="449"/>
      <c r="H464" s="449"/>
      <c r="I464" s="452"/>
      <c r="J464" s="450"/>
      <c r="K464" s="449"/>
      <c r="L464" s="452"/>
      <c r="M464" s="452"/>
      <c r="N464" s="301">
        <v>0</v>
      </c>
      <c r="O464" s="302">
        <v>0</v>
      </c>
      <c r="P464" s="453"/>
      <c r="Q464" s="307"/>
      <c r="R464" s="307"/>
      <c r="S464" s="307"/>
      <c r="T464" s="307"/>
      <c r="U464" s="307"/>
      <c r="V464" s="454"/>
      <c r="W464" s="308"/>
      <c r="X464" s="308"/>
      <c r="Y464" s="308"/>
      <c r="Z464" s="469"/>
      <c r="AA464" s="452"/>
      <c r="AB464" s="449"/>
      <c r="AC464" s="449"/>
      <c r="AD464" s="449"/>
      <c r="AE464" s="544"/>
      <c r="AF464" s="583"/>
      <c r="AG464" s="554"/>
      <c r="AH464" s="455"/>
      <c r="AI464" s="563"/>
      <c r="AJ464" s="593"/>
      <c r="AK464" s="571"/>
      <c r="AL464" s="456"/>
      <c r="AM464" s="379"/>
      <c r="AN464" s="425"/>
      <c r="AO464" s="498"/>
      <c r="AP464" s="23"/>
      <c r="AQ464" s="27"/>
      <c r="AR464" s="31"/>
      <c r="AS464" s="31"/>
      <c r="AT464" s="35"/>
      <c r="AU464" s="37"/>
      <c r="AV464" s="14"/>
      <c r="AW464" s="14"/>
      <c r="AX464" s="14"/>
      <c r="AY464" s="13"/>
      <c r="AZ464" s="41"/>
      <c r="BA464" s="42"/>
      <c r="BB464" s="37"/>
      <c r="BC464" s="37"/>
      <c r="BD464" s="37"/>
      <c r="BE464" s="42"/>
      <c r="BF464" s="42"/>
      <c r="BG464" s="42"/>
      <c r="BH464" s="42"/>
      <c r="BI464" s="37"/>
      <c r="BJ464" s="37"/>
      <c r="BK464" s="45"/>
      <c r="BL464" s="45"/>
      <c r="BM464" s="45"/>
      <c r="BN464" s="45"/>
      <c r="BO464" s="42"/>
      <c r="BP464" s="42"/>
      <c r="BQ464" s="42"/>
      <c r="BR464" s="45"/>
      <c r="BS464" s="37"/>
      <c r="BT464" s="45"/>
      <c r="BU464" s="47"/>
      <c r="BV464" s="51"/>
      <c r="BW464" s="520"/>
      <c r="BX464" s="529" t="str">
        <f t="shared" si="31"/>
        <v/>
      </c>
      <c r="BY464" s="510" t="str">
        <f>IF(F464="","",IF(OR(分岐管理シート!AF464&lt;13,分岐管理シート!AF464&gt;26),"error",""))</f>
        <v/>
      </c>
      <c r="BZ464" s="510" t="str">
        <f>IF(F464="","",IF(VLOOKUP(AE464,―!$AD$1:$AE$26,2,FALSE)&lt;=VLOOKUP(AF464,―!$AD$15:$AE$27,2,FALSE),"","error"))</f>
        <v/>
      </c>
      <c r="CA464" s="510"/>
      <c r="CB464" s="510"/>
      <c r="CC464" s="510"/>
      <c r="CD464" s="510"/>
      <c r="CE464" s="510"/>
      <c r="CF464" s="510"/>
      <c r="CG464" s="510" t="str">
        <f t="shared" si="32"/>
        <v/>
      </c>
      <c r="CH464" s="510" t="str">
        <f>分岐管理シート!AW464</f>
        <v/>
      </c>
      <c r="CI464" s="510" t="str">
        <f t="shared" si="33"/>
        <v/>
      </c>
      <c r="CJ464" s="52" t="str">
        <f t="shared" si="34"/>
        <v/>
      </c>
      <c r="CK464" s="11">
        <f t="shared" si="35"/>
        <v>0</v>
      </c>
    </row>
    <row r="465" spans="1:89" ht="23.4" x14ac:dyDescent="0.2">
      <c r="A465" s="16"/>
      <c r="B465" s="458"/>
      <c r="C465" s="457">
        <v>393</v>
      </c>
      <c r="D465" s="459"/>
      <c r="E465" s="460"/>
      <c r="F465" s="460"/>
      <c r="G465" s="449"/>
      <c r="H465" s="449"/>
      <c r="I465" s="452"/>
      <c r="J465" s="450"/>
      <c r="K465" s="449"/>
      <c r="L465" s="452"/>
      <c r="M465" s="452"/>
      <c r="N465" s="301">
        <v>0</v>
      </c>
      <c r="O465" s="302">
        <v>0</v>
      </c>
      <c r="P465" s="453"/>
      <c r="Q465" s="307"/>
      <c r="R465" s="307"/>
      <c r="S465" s="307"/>
      <c r="T465" s="307"/>
      <c r="U465" s="307"/>
      <c r="V465" s="454"/>
      <c r="W465" s="308"/>
      <c r="X465" s="308"/>
      <c r="Y465" s="308"/>
      <c r="Z465" s="469"/>
      <c r="AA465" s="452"/>
      <c r="AB465" s="449"/>
      <c r="AC465" s="449"/>
      <c r="AD465" s="449"/>
      <c r="AE465" s="544"/>
      <c r="AF465" s="583"/>
      <c r="AG465" s="554"/>
      <c r="AH465" s="455"/>
      <c r="AI465" s="563"/>
      <c r="AJ465" s="593"/>
      <c r="AK465" s="571"/>
      <c r="AL465" s="456"/>
      <c r="AM465" s="379"/>
      <c r="AN465" s="425"/>
      <c r="AO465" s="498"/>
      <c r="AP465" s="23"/>
      <c r="AQ465" s="27"/>
      <c r="AR465" s="31"/>
      <c r="AS465" s="31"/>
      <c r="AT465" s="35"/>
      <c r="AU465" s="37"/>
      <c r="AV465" s="14"/>
      <c r="AW465" s="14"/>
      <c r="AX465" s="14"/>
      <c r="AY465" s="13"/>
      <c r="AZ465" s="41"/>
      <c r="BA465" s="42"/>
      <c r="BB465" s="37"/>
      <c r="BC465" s="37"/>
      <c r="BD465" s="37"/>
      <c r="BE465" s="42"/>
      <c r="BF465" s="42"/>
      <c r="BG465" s="42"/>
      <c r="BH465" s="42"/>
      <c r="BI465" s="37"/>
      <c r="BJ465" s="37"/>
      <c r="BK465" s="45"/>
      <c r="BL465" s="45"/>
      <c r="BM465" s="45"/>
      <c r="BN465" s="45"/>
      <c r="BO465" s="42"/>
      <c r="BP465" s="42"/>
      <c r="BQ465" s="42"/>
      <c r="BR465" s="45"/>
      <c r="BS465" s="37"/>
      <c r="BT465" s="45"/>
      <c r="BU465" s="47"/>
      <c r="BV465" s="51"/>
      <c r="BW465" s="520"/>
      <c r="BX465" s="529" t="str">
        <f t="shared" si="31"/>
        <v/>
      </c>
      <c r="BY465" s="510" t="str">
        <f>IF(F465="","",IF(OR(分岐管理シート!AF465&lt;13,分岐管理シート!AF465&gt;26),"error",""))</f>
        <v/>
      </c>
      <c r="BZ465" s="510" t="str">
        <f>IF(F465="","",IF(VLOOKUP(AE465,―!$AD$1:$AE$26,2,FALSE)&lt;=VLOOKUP(AF465,―!$AD$15:$AE$27,2,FALSE),"","error"))</f>
        <v/>
      </c>
      <c r="CA465" s="510"/>
      <c r="CB465" s="510"/>
      <c r="CC465" s="510"/>
      <c r="CD465" s="510"/>
      <c r="CE465" s="510"/>
      <c r="CF465" s="510"/>
      <c r="CG465" s="510" t="str">
        <f t="shared" si="32"/>
        <v/>
      </c>
      <c r="CH465" s="510" t="str">
        <f>分岐管理シート!AW465</f>
        <v/>
      </c>
      <c r="CI465" s="510" t="str">
        <f t="shared" si="33"/>
        <v/>
      </c>
      <c r="CJ465" s="52" t="str">
        <f t="shared" si="34"/>
        <v/>
      </c>
      <c r="CK465" s="11">
        <f t="shared" si="35"/>
        <v>0</v>
      </c>
    </row>
    <row r="466" spans="1:89" ht="23.4" x14ac:dyDescent="0.2">
      <c r="A466" s="16"/>
      <c r="B466" s="458"/>
      <c r="C466" s="470">
        <v>394</v>
      </c>
      <c r="D466" s="471"/>
      <c r="E466" s="472"/>
      <c r="F466" s="472"/>
      <c r="G466" s="473"/>
      <c r="H466" s="473"/>
      <c r="I466" s="474"/>
      <c r="J466" s="450"/>
      <c r="K466" s="473"/>
      <c r="L466" s="474"/>
      <c r="M466" s="474"/>
      <c r="N466" s="309">
        <v>0</v>
      </c>
      <c r="O466" s="310">
        <v>0</v>
      </c>
      <c r="P466" s="453"/>
      <c r="Q466" s="311"/>
      <c r="R466" s="312"/>
      <c r="S466" s="312"/>
      <c r="T466" s="312"/>
      <c r="U466" s="312"/>
      <c r="V466" s="454"/>
      <c r="W466" s="313"/>
      <c r="X466" s="313"/>
      <c r="Y466" s="313"/>
      <c r="Z466" s="475"/>
      <c r="AA466" s="476"/>
      <c r="AB466" s="477"/>
      <c r="AC466" s="477"/>
      <c r="AD466" s="478"/>
      <c r="AE466" s="546"/>
      <c r="AF466" s="585"/>
      <c r="AG466" s="556"/>
      <c r="AH466" s="479"/>
      <c r="AI466" s="480"/>
      <c r="AJ466" s="595"/>
      <c r="AK466" s="573"/>
      <c r="AL466" s="456"/>
      <c r="AM466" s="506"/>
      <c r="AN466" s="481"/>
      <c r="AO466" s="498"/>
      <c r="AP466" s="137"/>
      <c r="AQ466" s="138"/>
      <c r="AR466" s="139"/>
      <c r="AS466" s="139"/>
      <c r="AT466" s="35"/>
      <c r="AU466" s="140"/>
      <c r="AV466" s="141"/>
      <c r="AW466" s="141"/>
      <c r="AX466" s="141"/>
      <c r="AY466" s="13"/>
      <c r="AZ466" s="142"/>
      <c r="BA466" s="48"/>
      <c r="BB466" s="140"/>
      <c r="BC466" s="140"/>
      <c r="BD466" s="140"/>
      <c r="BE466" s="48"/>
      <c r="BF466" s="48"/>
      <c r="BG466" s="48"/>
      <c r="BH466" s="48"/>
      <c r="BI466" s="140"/>
      <c r="BJ466" s="140"/>
      <c r="BK466" s="45"/>
      <c r="BL466" s="45"/>
      <c r="BM466" s="45"/>
      <c r="BN466" s="45"/>
      <c r="BO466" s="48"/>
      <c r="BP466" s="150"/>
      <c r="BQ466" s="151"/>
      <c r="BR466" s="45"/>
      <c r="BS466" s="140"/>
      <c r="BT466" s="45"/>
      <c r="BU466" s="47"/>
      <c r="BV466" s="143"/>
      <c r="BW466" s="527"/>
      <c r="BX466" s="536" t="str">
        <f t="shared" si="31"/>
        <v/>
      </c>
      <c r="BY466" s="517" t="str">
        <f>IF(F466="","",IF(OR(分岐管理シート!AF466&lt;13,分岐管理シート!AF466&gt;26),"error",""))</f>
        <v/>
      </c>
      <c r="BZ466" s="517" t="str">
        <f>IF(F466="","",IF(VLOOKUP(AE466,―!$AD$1:$AE$26,2,FALSE)&lt;=VLOOKUP(AF466,―!$AD$15:$AE$27,2,FALSE),"","error"))</f>
        <v/>
      </c>
      <c r="CA466" s="517"/>
      <c r="CB466" s="517"/>
      <c r="CC466" s="517"/>
      <c r="CD466" s="517"/>
      <c r="CE466" s="517"/>
      <c r="CF466" s="517"/>
      <c r="CG466" s="517" t="str">
        <f t="shared" si="32"/>
        <v/>
      </c>
      <c r="CH466" s="517" t="str">
        <f>分岐管理シート!AW466</f>
        <v/>
      </c>
      <c r="CI466" s="517" t="str">
        <f t="shared" si="33"/>
        <v/>
      </c>
      <c r="CJ466" s="144" t="str">
        <f t="shared" si="34"/>
        <v/>
      </c>
      <c r="CK466" s="11">
        <f t="shared" si="35"/>
        <v>0</v>
      </c>
    </row>
    <row r="467" spans="1:89" ht="23.4" x14ac:dyDescent="0.2">
      <c r="A467" s="20"/>
      <c r="B467" s="458"/>
      <c r="C467" s="482">
        <v>395</v>
      </c>
      <c r="D467" s="483"/>
      <c r="E467" s="484"/>
      <c r="F467" s="484"/>
      <c r="G467" s="484"/>
      <c r="H467" s="484"/>
      <c r="I467" s="485"/>
      <c r="J467" s="450"/>
      <c r="K467" s="484"/>
      <c r="L467" s="485"/>
      <c r="M467" s="485"/>
      <c r="N467" s="486">
        <v>0</v>
      </c>
      <c r="O467" s="487">
        <v>0</v>
      </c>
      <c r="P467" s="453"/>
      <c r="Q467" s="487"/>
      <c r="R467" s="487"/>
      <c r="S467" s="487"/>
      <c r="T467" s="487"/>
      <c r="U467" s="487"/>
      <c r="V467" s="454"/>
      <c r="W467" s="488"/>
      <c r="X467" s="488"/>
      <c r="Y467" s="488"/>
      <c r="Z467" s="489"/>
      <c r="AA467" s="485"/>
      <c r="AB467" s="484"/>
      <c r="AC467" s="484"/>
      <c r="AD467" s="484"/>
      <c r="AE467" s="490"/>
      <c r="AF467" s="586"/>
      <c r="AG467" s="557"/>
      <c r="AH467" s="485"/>
      <c r="AI467" s="485"/>
      <c r="AJ467" s="596"/>
      <c r="AK467" s="574"/>
      <c r="AL467" s="456"/>
      <c r="AM467" s="507"/>
      <c r="AN467" s="491"/>
      <c r="AO467" s="498"/>
      <c r="AP467" s="145"/>
      <c r="AQ467" s="145"/>
      <c r="AR467" s="145"/>
      <c r="AS467" s="146"/>
      <c r="AT467" s="35"/>
      <c r="AU467" s="146"/>
      <c r="AV467" s="147"/>
      <c r="AW467" s="146"/>
      <c r="AX467" s="147"/>
      <c r="AY467" s="13"/>
      <c r="AZ467" s="148"/>
      <c r="BA467" s="149"/>
      <c r="BB467" s="147"/>
      <c r="BC467" s="146"/>
      <c r="BD467" s="147"/>
      <c r="BE467" s="149"/>
      <c r="BF467" s="148"/>
      <c r="BG467" s="149"/>
      <c r="BH467" s="148"/>
      <c r="BI467" s="146"/>
      <c r="BJ467" s="147"/>
      <c r="BK467" s="45"/>
      <c r="BL467" s="45"/>
      <c r="BM467" s="45"/>
      <c r="BN467" s="45"/>
      <c r="BO467" s="149"/>
      <c r="BP467" s="148"/>
      <c r="BQ467" s="149"/>
      <c r="BR467" s="45"/>
      <c r="BS467" s="146"/>
      <c r="BT467" s="45"/>
      <c r="BU467" s="47"/>
      <c r="BV467" s="147"/>
      <c r="BW467" s="145"/>
      <c r="BX467" s="537" t="str">
        <f t="shared" si="31"/>
        <v/>
      </c>
      <c r="BY467" s="146" t="str">
        <f>IF(F467="","",IF(OR(分岐管理シート!AF467&lt;13,分岐管理シート!AF467&gt;26),"error",""))</f>
        <v/>
      </c>
      <c r="BZ467" s="146" t="str">
        <f>IF(F467="","",IF(VLOOKUP(AE467,―!$AD$1:$AE$26,2,FALSE)&lt;=VLOOKUP(AF467,―!$AD$15:$AE$27,2,FALSE),"","error"))</f>
        <v/>
      </c>
      <c r="CA467" s="146"/>
      <c r="CB467" s="146"/>
      <c r="CC467" s="146"/>
      <c r="CD467" s="146"/>
      <c r="CE467" s="146"/>
      <c r="CF467" s="146"/>
      <c r="CG467" s="146" t="str">
        <f t="shared" si="32"/>
        <v/>
      </c>
      <c r="CH467" s="146" t="str">
        <f>分岐管理シート!AW467</f>
        <v/>
      </c>
      <c r="CI467" s="146" t="str">
        <f t="shared" si="33"/>
        <v/>
      </c>
      <c r="CJ467" s="145" t="str">
        <f t="shared" si="34"/>
        <v/>
      </c>
      <c r="CK467" s="11">
        <f t="shared" si="35"/>
        <v>0</v>
      </c>
    </row>
    <row r="468" spans="1:89" ht="23.4" x14ac:dyDescent="0.2">
      <c r="A468" s="20"/>
      <c r="B468" s="458"/>
      <c r="C468" s="482">
        <v>396</v>
      </c>
      <c r="D468" s="483"/>
      <c r="E468" s="484"/>
      <c r="F468" s="484"/>
      <c r="G468" s="484"/>
      <c r="H468" s="484"/>
      <c r="I468" s="485"/>
      <c r="J468" s="450"/>
      <c r="K468" s="484"/>
      <c r="L468" s="485"/>
      <c r="M468" s="485"/>
      <c r="N468" s="486">
        <v>0</v>
      </c>
      <c r="O468" s="487">
        <v>0</v>
      </c>
      <c r="P468" s="453"/>
      <c r="Q468" s="487"/>
      <c r="R468" s="487"/>
      <c r="S468" s="487"/>
      <c r="T468" s="487"/>
      <c r="U468" s="487"/>
      <c r="V468" s="454"/>
      <c r="W468" s="488"/>
      <c r="X468" s="488"/>
      <c r="Y468" s="488"/>
      <c r="Z468" s="489"/>
      <c r="AA468" s="492"/>
      <c r="AB468" s="484"/>
      <c r="AC468" s="484"/>
      <c r="AD468" s="484"/>
      <c r="AE468" s="490"/>
      <c r="AF468" s="586"/>
      <c r="AG468" s="557"/>
      <c r="AH468" s="485"/>
      <c r="AI468" s="492"/>
      <c r="AJ468" s="597"/>
      <c r="AK468" s="575"/>
      <c r="AL468" s="456"/>
      <c r="AM468" s="508"/>
      <c r="AN468" s="493"/>
      <c r="AO468" s="498"/>
      <c r="AP468" s="145"/>
      <c r="AQ468" s="145"/>
      <c r="AR468" s="145"/>
      <c r="AS468" s="146"/>
      <c r="AT468" s="35"/>
      <c r="AU468" s="146"/>
      <c r="AV468" s="147"/>
      <c r="AW468" s="146"/>
      <c r="AX468" s="147"/>
      <c r="AY468" s="13"/>
      <c r="AZ468" s="148"/>
      <c r="BA468" s="149"/>
      <c r="BB468" s="147"/>
      <c r="BC468" s="146"/>
      <c r="BD468" s="147"/>
      <c r="BE468" s="149"/>
      <c r="BF468" s="148"/>
      <c r="BG468" s="149"/>
      <c r="BH468" s="148"/>
      <c r="BI468" s="146"/>
      <c r="BJ468" s="147"/>
      <c r="BK468" s="45"/>
      <c r="BL468" s="45"/>
      <c r="BM468" s="45"/>
      <c r="BN468" s="45"/>
      <c r="BO468" s="149"/>
      <c r="BP468" s="148"/>
      <c r="BQ468" s="149"/>
      <c r="BR468" s="45"/>
      <c r="BS468" s="146"/>
      <c r="BT468" s="45"/>
      <c r="BU468" s="47"/>
      <c r="BV468" s="147"/>
      <c r="BW468" s="145"/>
      <c r="BX468" s="537" t="str">
        <f t="shared" si="31"/>
        <v/>
      </c>
      <c r="BY468" s="146" t="str">
        <f>IF(F468="","",IF(OR(分岐管理シート!AF468&lt;13,分岐管理シート!AF468&gt;26),"error",""))</f>
        <v/>
      </c>
      <c r="BZ468" s="146" t="str">
        <f>IF(F468="","",IF(VLOOKUP(AE468,―!$AD$1:$AE$26,2,FALSE)&lt;=VLOOKUP(AF468,―!$AD$15:$AE$27,2,FALSE),"","error"))</f>
        <v/>
      </c>
      <c r="CA468" s="146"/>
      <c r="CB468" s="146"/>
      <c r="CC468" s="146"/>
      <c r="CD468" s="146"/>
      <c r="CE468" s="146"/>
      <c r="CF468" s="146"/>
      <c r="CG468" s="146" t="str">
        <f t="shared" si="32"/>
        <v/>
      </c>
      <c r="CH468" s="146" t="str">
        <f>分岐管理シート!AW468</f>
        <v/>
      </c>
      <c r="CI468" s="146" t="str">
        <f t="shared" si="33"/>
        <v/>
      </c>
      <c r="CJ468" s="145" t="str">
        <f t="shared" si="34"/>
        <v/>
      </c>
      <c r="CK468" s="11">
        <f t="shared" si="35"/>
        <v>0</v>
      </c>
    </row>
    <row r="469" spans="1:89" ht="23.4" x14ac:dyDescent="0.2">
      <c r="A469" s="20"/>
      <c r="B469" s="458"/>
      <c r="C469" s="482">
        <v>397</v>
      </c>
      <c r="D469" s="483"/>
      <c r="E469" s="484"/>
      <c r="F469" s="484"/>
      <c r="G469" s="484"/>
      <c r="H469" s="484"/>
      <c r="I469" s="485"/>
      <c r="J469" s="450"/>
      <c r="K469" s="484"/>
      <c r="L469" s="485"/>
      <c r="M469" s="485"/>
      <c r="N469" s="486">
        <v>0</v>
      </c>
      <c r="O469" s="487">
        <v>0</v>
      </c>
      <c r="P469" s="453"/>
      <c r="Q469" s="487"/>
      <c r="R469" s="487"/>
      <c r="S469" s="487"/>
      <c r="T469" s="487"/>
      <c r="U469" s="487"/>
      <c r="V469" s="454"/>
      <c r="W469" s="488"/>
      <c r="X469" s="488"/>
      <c r="Y469" s="488"/>
      <c r="Z469" s="489"/>
      <c r="AA469" s="492"/>
      <c r="AB469" s="484"/>
      <c r="AC469" s="484"/>
      <c r="AD469" s="484"/>
      <c r="AE469" s="490"/>
      <c r="AF469" s="586"/>
      <c r="AG469" s="557"/>
      <c r="AH469" s="485"/>
      <c r="AI469" s="492"/>
      <c r="AJ469" s="597"/>
      <c r="AK469" s="575"/>
      <c r="AL469" s="456"/>
      <c r="AM469" s="508"/>
      <c r="AN469" s="493"/>
      <c r="AO469" s="498"/>
      <c r="AP469" s="145"/>
      <c r="AQ469" s="145"/>
      <c r="AR469" s="145"/>
      <c r="AS469" s="146"/>
      <c r="AT469" s="35"/>
      <c r="AU469" s="146"/>
      <c r="AV469" s="147"/>
      <c r="AW469" s="146"/>
      <c r="AX469" s="147"/>
      <c r="AY469" s="13"/>
      <c r="AZ469" s="148"/>
      <c r="BA469" s="149"/>
      <c r="BB469" s="147"/>
      <c r="BC469" s="146"/>
      <c r="BD469" s="147"/>
      <c r="BE469" s="149"/>
      <c r="BF469" s="148"/>
      <c r="BG469" s="149"/>
      <c r="BH469" s="148"/>
      <c r="BI469" s="146"/>
      <c r="BJ469" s="147"/>
      <c r="BK469" s="45"/>
      <c r="BL469" s="45"/>
      <c r="BM469" s="45"/>
      <c r="BN469" s="45"/>
      <c r="BO469" s="149"/>
      <c r="BP469" s="148"/>
      <c r="BQ469" s="149"/>
      <c r="BR469" s="45"/>
      <c r="BS469" s="146"/>
      <c r="BT469" s="45"/>
      <c r="BU469" s="47"/>
      <c r="BV469" s="147"/>
      <c r="BW469" s="145"/>
      <c r="BX469" s="537" t="str">
        <f t="shared" si="31"/>
        <v/>
      </c>
      <c r="BY469" s="146" t="str">
        <f>IF(F469="","",IF(OR(分岐管理シート!AF469&lt;13,分岐管理シート!AF469&gt;26),"error",""))</f>
        <v/>
      </c>
      <c r="BZ469" s="146" t="str">
        <f>IF(F469="","",IF(VLOOKUP(AE469,―!$AD$1:$AE$26,2,FALSE)&lt;=VLOOKUP(AF469,―!$AD$15:$AE$27,2,FALSE),"","error"))</f>
        <v/>
      </c>
      <c r="CA469" s="146"/>
      <c r="CB469" s="146"/>
      <c r="CC469" s="146"/>
      <c r="CD469" s="146"/>
      <c r="CE469" s="146"/>
      <c r="CF469" s="146"/>
      <c r="CG469" s="146" t="str">
        <f t="shared" si="32"/>
        <v/>
      </c>
      <c r="CH469" s="146" t="str">
        <f>分岐管理シート!AW469</f>
        <v/>
      </c>
      <c r="CI469" s="146" t="str">
        <f t="shared" si="33"/>
        <v/>
      </c>
      <c r="CJ469" s="145" t="str">
        <f t="shared" si="34"/>
        <v/>
      </c>
      <c r="CK469" s="11">
        <f t="shared" si="35"/>
        <v>0</v>
      </c>
    </row>
    <row r="470" spans="1:89" ht="23.4" x14ac:dyDescent="0.2">
      <c r="A470" s="20"/>
      <c r="B470" s="458"/>
      <c r="C470" s="482">
        <v>398</v>
      </c>
      <c r="D470" s="483"/>
      <c r="E470" s="484"/>
      <c r="F470" s="484"/>
      <c r="G470" s="484"/>
      <c r="H470" s="484"/>
      <c r="I470" s="485"/>
      <c r="J470" s="450"/>
      <c r="K470" s="484"/>
      <c r="L470" s="485"/>
      <c r="M470" s="485"/>
      <c r="N470" s="486">
        <v>0</v>
      </c>
      <c r="O470" s="487">
        <v>0</v>
      </c>
      <c r="P470" s="453"/>
      <c r="Q470" s="487"/>
      <c r="R470" s="487"/>
      <c r="S470" s="487"/>
      <c r="T470" s="487"/>
      <c r="U470" s="487"/>
      <c r="V470" s="454"/>
      <c r="W470" s="488"/>
      <c r="X470" s="488"/>
      <c r="Y470" s="488"/>
      <c r="Z470" s="489"/>
      <c r="AA470" s="492"/>
      <c r="AB470" s="484"/>
      <c r="AC470" s="484"/>
      <c r="AD470" s="484"/>
      <c r="AE470" s="490"/>
      <c r="AF470" s="586"/>
      <c r="AG470" s="557"/>
      <c r="AH470" s="485"/>
      <c r="AI470" s="492"/>
      <c r="AJ470" s="597"/>
      <c r="AK470" s="575"/>
      <c r="AL470" s="456"/>
      <c r="AM470" s="508"/>
      <c r="AN470" s="493"/>
      <c r="AO470" s="498"/>
      <c r="AP470" s="145"/>
      <c r="AQ470" s="145"/>
      <c r="AR470" s="145"/>
      <c r="AS470" s="146"/>
      <c r="AT470" s="35"/>
      <c r="AU470" s="146"/>
      <c r="AV470" s="147"/>
      <c r="AW470" s="146"/>
      <c r="AX470" s="147"/>
      <c r="AY470" s="13"/>
      <c r="AZ470" s="148"/>
      <c r="BA470" s="149"/>
      <c r="BB470" s="147"/>
      <c r="BC470" s="146"/>
      <c r="BD470" s="147"/>
      <c r="BE470" s="149"/>
      <c r="BF470" s="148"/>
      <c r="BG470" s="149"/>
      <c r="BH470" s="148"/>
      <c r="BI470" s="146"/>
      <c r="BJ470" s="147"/>
      <c r="BK470" s="45"/>
      <c r="BL470" s="45"/>
      <c r="BM470" s="45"/>
      <c r="BN470" s="45"/>
      <c r="BO470" s="149"/>
      <c r="BP470" s="148"/>
      <c r="BQ470" s="149"/>
      <c r="BR470" s="45"/>
      <c r="BS470" s="146"/>
      <c r="BT470" s="45"/>
      <c r="BU470" s="47"/>
      <c r="BV470" s="147"/>
      <c r="BW470" s="145"/>
      <c r="BX470" s="537" t="str">
        <f t="shared" si="31"/>
        <v/>
      </c>
      <c r="BY470" s="146" t="str">
        <f>IF(F470="","",IF(OR(分岐管理シート!AF470&lt;13,分岐管理シート!AF470&gt;26),"error",""))</f>
        <v/>
      </c>
      <c r="BZ470" s="146" t="str">
        <f>IF(F470="","",IF(VLOOKUP(AE470,―!$AD$1:$AE$26,2,FALSE)&lt;=VLOOKUP(AF470,―!$AD$15:$AE$27,2,FALSE),"","error"))</f>
        <v/>
      </c>
      <c r="CA470" s="146"/>
      <c r="CB470" s="146"/>
      <c r="CC470" s="146"/>
      <c r="CD470" s="146"/>
      <c r="CE470" s="146"/>
      <c r="CF470" s="146"/>
      <c r="CG470" s="146" t="str">
        <f t="shared" si="32"/>
        <v/>
      </c>
      <c r="CH470" s="146" t="str">
        <f>分岐管理シート!AW470</f>
        <v/>
      </c>
      <c r="CI470" s="146" t="str">
        <f t="shared" si="33"/>
        <v/>
      </c>
      <c r="CJ470" s="145" t="str">
        <f t="shared" si="34"/>
        <v/>
      </c>
      <c r="CK470" s="11">
        <f t="shared" si="35"/>
        <v>0</v>
      </c>
    </row>
    <row r="471" spans="1:89" ht="23.4" x14ac:dyDescent="0.2">
      <c r="A471" s="20"/>
      <c r="B471" s="458"/>
      <c r="C471" s="482">
        <v>399</v>
      </c>
      <c r="D471" s="483"/>
      <c r="E471" s="484"/>
      <c r="F471" s="484"/>
      <c r="G471" s="484"/>
      <c r="H471" s="484"/>
      <c r="I471" s="485"/>
      <c r="J471" s="450"/>
      <c r="K471" s="484"/>
      <c r="L471" s="485"/>
      <c r="M471" s="485"/>
      <c r="N471" s="486">
        <v>0</v>
      </c>
      <c r="O471" s="487">
        <v>0</v>
      </c>
      <c r="P471" s="453"/>
      <c r="Q471" s="487"/>
      <c r="R471" s="487"/>
      <c r="S471" s="487"/>
      <c r="T471" s="487"/>
      <c r="U471" s="487"/>
      <c r="V471" s="454"/>
      <c r="W471" s="488"/>
      <c r="X471" s="488"/>
      <c r="Y471" s="488"/>
      <c r="Z471" s="489"/>
      <c r="AA471" s="485"/>
      <c r="AB471" s="484"/>
      <c r="AC471" s="484"/>
      <c r="AD471" s="484"/>
      <c r="AE471" s="490"/>
      <c r="AF471" s="586"/>
      <c r="AG471" s="557"/>
      <c r="AH471" s="485"/>
      <c r="AI471" s="492"/>
      <c r="AJ471" s="597"/>
      <c r="AK471" s="575"/>
      <c r="AL471" s="456"/>
      <c r="AM471" s="508"/>
      <c r="AN471" s="493"/>
      <c r="AO471" s="498"/>
      <c r="AP471" s="145"/>
      <c r="AQ471" s="145"/>
      <c r="AR471" s="145"/>
      <c r="AS471" s="146"/>
      <c r="AT471" s="35"/>
      <c r="AU471" s="146"/>
      <c r="AV471" s="147"/>
      <c r="AW471" s="146"/>
      <c r="AX471" s="147"/>
      <c r="AY471" s="13"/>
      <c r="AZ471" s="148"/>
      <c r="BA471" s="149"/>
      <c r="BB471" s="147"/>
      <c r="BC471" s="146"/>
      <c r="BD471" s="147"/>
      <c r="BE471" s="149"/>
      <c r="BF471" s="148"/>
      <c r="BG471" s="149"/>
      <c r="BH471" s="148"/>
      <c r="BI471" s="146"/>
      <c r="BJ471" s="147"/>
      <c r="BK471" s="45"/>
      <c r="BL471" s="45"/>
      <c r="BM471" s="45"/>
      <c r="BN471" s="45"/>
      <c r="BO471" s="149"/>
      <c r="BP471" s="148"/>
      <c r="BQ471" s="149"/>
      <c r="BR471" s="45"/>
      <c r="BS471" s="146"/>
      <c r="BT471" s="45"/>
      <c r="BU471" s="47"/>
      <c r="BV471" s="147"/>
      <c r="BW471" s="145"/>
      <c r="BX471" s="537" t="str">
        <f t="shared" si="31"/>
        <v/>
      </c>
      <c r="BY471" s="146" t="str">
        <f>IF(F471="","",IF(OR(分岐管理シート!AF471&lt;13,分岐管理シート!AF471&gt;26),"error",""))</f>
        <v/>
      </c>
      <c r="BZ471" s="146" t="str">
        <f>IF(F471="","",IF(VLOOKUP(AE471,―!$AD$1:$AE$26,2,FALSE)&lt;=VLOOKUP(AF471,―!$AD$15:$AE$27,2,FALSE),"","error"))</f>
        <v/>
      </c>
      <c r="CA471" s="146"/>
      <c r="CB471" s="146"/>
      <c r="CC471" s="146"/>
      <c r="CD471" s="146"/>
      <c r="CE471" s="146"/>
      <c r="CF471" s="146"/>
      <c r="CG471" s="146" t="str">
        <f t="shared" si="32"/>
        <v/>
      </c>
      <c r="CH471" s="146" t="str">
        <f>分岐管理シート!AW471</f>
        <v/>
      </c>
      <c r="CI471" s="146" t="str">
        <f t="shared" si="33"/>
        <v/>
      </c>
      <c r="CJ471" s="153" t="str">
        <f t="shared" si="34"/>
        <v/>
      </c>
      <c r="CK471" s="11">
        <f t="shared" si="35"/>
        <v>0</v>
      </c>
    </row>
    <row r="472" spans="1:89" customFormat="1" ht="16.5" customHeight="1" x14ac:dyDescent="0.2">
      <c r="A472" s="20"/>
      <c r="B472" s="458"/>
      <c r="C472" s="482">
        <v>400</v>
      </c>
      <c r="D472" s="483"/>
      <c r="E472" s="484"/>
      <c r="F472" s="484"/>
      <c r="G472" s="484"/>
      <c r="H472" s="484"/>
      <c r="I472" s="485"/>
      <c r="J472" s="450"/>
      <c r="K472" s="484"/>
      <c r="L472" s="485"/>
      <c r="M472" s="485"/>
      <c r="N472" s="486">
        <v>0</v>
      </c>
      <c r="O472" s="487">
        <v>0</v>
      </c>
      <c r="P472" s="453"/>
      <c r="Q472" s="487"/>
      <c r="R472" s="487"/>
      <c r="S472" s="487"/>
      <c r="T472" s="487"/>
      <c r="U472" s="487"/>
      <c r="V472" s="454"/>
      <c r="W472" s="488"/>
      <c r="X472" s="488"/>
      <c r="Y472" s="488"/>
      <c r="Z472" s="489"/>
      <c r="AA472" s="485"/>
      <c r="AB472" s="484"/>
      <c r="AC472" s="484"/>
      <c r="AD472" s="484"/>
      <c r="AE472" s="490"/>
      <c r="AF472" s="586"/>
      <c r="AG472" s="557"/>
      <c r="AH472" s="485"/>
      <c r="AI472" s="492"/>
      <c r="AJ472" s="597"/>
      <c r="AK472" s="575"/>
      <c r="AL472" s="456"/>
      <c r="AM472" s="508"/>
      <c r="AN472" s="493"/>
      <c r="AO472" s="498"/>
      <c r="AP472" s="145"/>
      <c r="AQ472" s="145"/>
      <c r="AR472" s="145"/>
      <c r="AS472" s="146"/>
      <c r="AT472" s="35"/>
      <c r="AU472" s="146"/>
      <c r="AV472" s="147"/>
      <c r="AW472" s="146"/>
      <c r="AX472" s="147"/>
      <c r="AY472" s="13"/>
      <c r="AZ472" s="148"/>
      <c r="BA472" s="149"/>
      <c r="BB472" s="147"/>
      <c r="BC472" s="146"/>
      <c r="BD472" s="147"/>
      <c r="BE472" s="149"/>
      <c r="BF472" s="148"/>
      <c r="BG472" s="149"/>
      <c r="BH472" s="148"/>
      <c r="BI472" s="146"/>
      <c r="BJ472" s="147"/>
      <c r="BK472" s="45"/>
      <c r="BL472" s="45"/>
      <c r="BM472" s="45"/>
      <c r="BN472" s="45"/>
      <c r="BO472" s="149"/>
      <c r="BP472" s="148"/>
      <c r="BQ472" s="149"/>
      <c r="BR472" s="45"/>
      <c r="BS472" s="146"/>
      <c r="BT472" s="45"/>
      <c r="BU472" s="149"/>
      <c r="BV472" s="147"/>
      <c r="BW472" s="145"/>
      <c r="BX472" s="537" t="str">
        <f t="shared" si="31"/>
        <v/>
      </c>
      <c r="BY472" s="146" t="str">
        <f>IF(F472="","",IF(OR(分岐管理シート!AF472&lt;13,分岐管理シート!AF472&gt;26),"error",""))</f>
        <v/>
      </c>
      <c r="BZ472" s="146" t="str">
        <f>IF(F472="","",IF(VLOOKUP(AE472,―!$AD$1:$AE$26,2,FALSE)&lt;=VLOOKUP(AF472,―!$AD$15:$AE$27,2,FALSE),"","error"))</f>
        <v/>
      </c>
      <c r="CA472" s="146"/>
      <c r="CB472" s="146"/>
      <c r="CC472" s="146"/>
      <c r="CD472" s="146"/>
      <c r="CE472" s="146"/>
      <c r="CF472" s="146"/>
      <c r="CG472" s="146" t="str">
        <f t="shared" si="32"/>
        <v/>
      </c>
      <c r="CH472" s="146" t="str">
        <f>分岐管理シート!AW472</f>
        <v/>
      </c>
      <c r="CI472" s="146" t="str">
        <f t="shared" si="33"/>
        <v/>
      </c>
      <c r="CJ472" s="153" t="str">
        <f t="shared" si="34"/>
        <v/>
      </c>
      <c r="CK472" s="11">
        <f t="shared" si="35"/>
        <v>0</v>
      </c>
    </row>
    <row r="473" spans="1:89" x14ac:dyDescent="0.2">
      <c r="AM473" s="152"/>
      <c r="BX473"/>
      <c r="BY473"/>
      <c r="BZ473"/>
      <c r="CC473"/>
      <c r="CD473"/>
      <c r="CE473"/>
      <c r="CF473"/>
      <c r="CG473"/>
      <c r="CH473"/>
      <c r="CI473"/>
      <c r="CJ473"/>
    </row>
    <row r="474" spans="1:89" x14ac:dyDescent="0.2">
      <c r="BX474"/>
      <c r="BY474"/>
      <c r="BZ474"/>
      <c r="CC474"/>
      <c r="CD474"/>
      <c r="CE474"/>
      <c r="CF474"/>
      <c r="CG474"/>
      <c r="CH474"/>
      <c r="CI474"/>
      <c r="CJ474"/>
    </row>
    <row r="475" spans="1:89" x14ac:dyDescent="0.2">
      <c r="BX475"/>
      <c r="BY475"/>
      <c r="BZ475"/>
      <c r="CC475"/>
      <c r="CD475"/>
      <c r="CE475"/>
      <c r="CF475"/>
      <c r="CG475"/>
      <c r="CH475"/>
      <c r="CI475"/>
      <c r="CJ475"/>
    </row>
    <row r="476" spans="1:89" x14ac:dyDescent="0.2">
      <c r="BX476"/>
      <c r="BY476"/>
      <c r="BZ476"/>
      <c r="CC476"/>
      <c r="CD476"/>
      <c r="CE476"/>
      <c r="CF476"/>
      <c r="CG476"/>
      <c r="CH476"/>
      <c r="CI476"/>
      <c r="CJ476"/>
    </row>
    <row r="477" spans="1:89" x14ac:dyDescent="0.2">
      <c r="BX477"/>
      <c r="BY477"/>
      <c r="BZ477"/>
      <c r="CC477"/>
      <c r="CD477"/>
      <c r="CE477"/>
      <c r="CF477"/>
      <c r="CG477"/>
      <c r="CH477"/>
      <c r="CI477"/>
      <c r="CJ477"/>
    </row>
    <row r="478" spans="1:89" x14ac:dyDescent="0.2">
      <c r="BX478"/>
      <c r="BY478"/>
      <c r="BZ478"/>
      <c r="CC478"/>
      <c r="CD478"/>
      <c r="CE478"/>
      <c r="CF478"/>
      <c r="CG478"/>
      <c r="CH478"/>
      <c r="CI478"/>
      <c r="CJ478"/>
    </row>
    <row r="479" spans="1:89" x14ac:dyDescent="0.2">
      <c r="BX479"/>
      <c r="BY479"/>
      <c r="BZ479"/>
      <c r="CC479"/>
      <c r="CD479"/>
      <c r="CE479"/>
      <c r="CF479"/>
      <c r="CG479"/>
      <c r="CH479"/>
      <c r="CI479"/>
      <c r="CJ479"/>
    </row>
    <row r="480" spans="1:89" x14ac:dyDescent="0.2">
      <c r="BX480"/>
      <c r="BY480"/>
      <c r="BZ480"/>
      <c r="CC480"/>
      <c r="CD480"/>
      <c r="CE480"/>
      <c r="CF480"/>
      <c r="CG480"/>
      <c r="CH480"/>
      <c r="CI480"/>
      <c r="CJ480"/>
    </row>
    <row r="481" spans="76:88" x14ac:dyDescent="0.2">
      <c r="BX481"/>
      <c r="BY481"/>
      <c r="BZ481"/>
      <c r="CC481"/>
      <c r="CD481"/>
      <c r="CE481"/>
      <c r="CF481"/>
      <c r="CG481"/>
      <c r="CH481"/>
      <c r="CI481"/>
      <c r="CJ481"/>
    </row>
  </sheetData>
  <sheetProtection algorithmName="SHA-512" hashValue="aMN9OLTtmsRvbuLWO7pi2GsMlZQ4foUuj/l/kARIa3xI4at2mBdkgOpcmdBhcIASq/OL1H54k2I95h9Hs1tgfQ==" saltValue="snuM2UyGy3Gyq8OYTLhdYQ==" spinCount="100000" sheet="1" objects="1" scenarios="1"/>
  <dataConsolidate link="1"/>
  <mergeCells count="242">
    <mergeCell ref="CG68:CG71"/>
    <mergeCell ref="CH68:CH71"/>
    <mergeCell ref="CI68:CI71"/>
    <mergeCell ref="CJ68:CJ71"/>
    <mergeCell ref="BX68:BX71"/>
    <mergeCell ref="BY68:BY71"/>
    <mergeCell ref="BZ68:BZ71"/>
    <mergeCell ref="CA68:CA71"/>
    <mergeCell ref="CB68:CB71"/>
    <mergeCell ref="CC68:CC71"/>
    <mergeCell ref="CD68:CD71"/>
    <mergeCell ref="CE68:CE71"/>
    <mergeCell ref="CF68:CF71"/>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D73:D472">
    <cfRule type="expression" dxfId="81" priority="2">
      <formula>D73="R6_補正"</formula>
    </cfRule>
  </conditionalFormatting>
  <conditionalFormatting sqref="D74">
    <cfRule type="expression" dxfId="80" priority="3">
      <formula>$D$74&lt;&gt;""</formula>
    </cfRule>
  </conditionalFormatting>
  <conditionalFormatting sqref="M83:M472">
    <cfRule type="expression" dxfId="79" priority="43">
      <formula>$L83&lt;&gt;"⑨推奨事業メニュー例よりも更に効果があると判断する地方単独事業"</formula>
    </cfRule>
  </conditionalFormatting>
  <conditionalFormatting sqref="P76">
    <cfRule type="expression" dxfId="78" priority="41">
      <formula>OR($E$76="",$E$76="低所得")</formula>
    </cfRule>
  </conditionalFormatting>
  <conditionalFormatting sqref="P77">
    <cfRule type="expression" dxfId="77" priority="34">
      <formula>OR($E$77="",$E$77="一体支援")</formula>
    </cfRule>
  </conditionalFormatting>
  <conditionalFormatting sqref="P78">
    <cfRule type="expression" dxfId="76" priority="32">
      <formula>OR($E$78="低所得・一体支援",$E$78="低所得",$E$78="一体支援",$E$78="")</formula>
    </cfRule>
  </conditionalFormatting>
  <conditionalFormatting sqref="P83:P472">
    <cfRule type="expression" dxfId="75" priority="11">
      <formula>OR(D83="",D83="R6_補正")</formula>
    </cfRule>
  </conditionalFormatting>
  <conditionalFormatting sqref="Q76">
    <cfRule type="expression" dxfId="74" priority="28">
      <formula>OR($E$76="",$E$76="推奨事業")</formula>
    </cfRule>
  </conditionalFormatting>
  <conditionalFormatting sqref="R78">
    <cfRule type="expression" dxfId="73" priority="31">
      <formula>OR($E$78="推奨事業・一体支援",$E$78="推奨事業",$E$78="一体支援",$E$78="")</formula>
    </cfRule>
  </conditionalFormatting>
  <conditionalFormatting sqref="S77">
    <cfRule type="expression" dxfId="72" priority="29">
      <formula>OR($E$77="",$E$77="推奨事業")</formula>
    </cfRule>
  </conditionalFormatting>
  <conditionalFormatting sqref="T78">
    <cfRule type="expression" dxfId="71" priority="30">
      <formula>OR($E$78="推奨事業・低所得",$E$78="推奨事業",$E$78="低所得",$E$78="")</formula>
    </cfRule>
  </conditionalFormatting>
  <conditionalFormatting sqref="U75">
    <cfRule type="expression" dxfId="70" priority="5">
      <formula>($E$75="")</formula>
    </cfRule>
  </conditionalFormatting>
  <conditionalFormatting sqref="V17:V22">
    <cfRule type="expression" dxfId="69" priority="22">
      <formula>V17=0</formula>
    </cfRule>
  </conditionalFormatting>
  <conditionalFormatting sqref="V81">
    <cfRule type="expression" dxfId="68" priority="9">
      <formula>OR($E$81="",$E$81="低所得")</formula>
    </cfRule>
  </conditionalFormatting>
  <conditionalFormatting sqref="V82">
    <cfRule type="expression" dxfId="67" priority="7">
      <formula>OR($E$82="",$E$82="低所得")</formula>
    </cfRule>
  </conditionalFormatting>
  <conditionalFormatting sqref="V83:V472">
    <cfRule type="expression" dxfId="66" priority="10">
      <formula>OR(D83="",D83="R5_補正")</formula>
    </cfRule>
  </conditionalFormatting>
  <conditionalFormatting sqref="W81">
    <cfRule type="expression" dxfId="65" priority="8">
      <formula>OR($E$81="",$E$81="推奨事業")</formula>
    </cfRule>
  </conditionalFormatting>
  <conditionalFormatting sqref="X82">
    <cfRule type="expression" dxfId="64" priority="6">
      <formula>OR($E$82="",$E$82="推奨事業")</formula>
    </cfRule>
  </conditionalFormatting>
  <conditionalFormatting sqref="Y17:Y20">
    <cfRule type="expression" dxfId="63" priority="19">
      <formula>Y17=0</formula>
    </cfRule>
  </conditionalFormatting>
  <conditionalFormatting sqref="Y80">
    <cfRule type="expression" dxfId="62" priority="4">
      <formula>($E$80="")</formula>
    </cfRule>
  </conditionalFormatting>
  <conditionalFormatting sqref="AJ73:AJ472">
    <cfRule type="expression" dxfId="61" priority="106">
      <formula>OR(AD73="○",AF73&lt;&gt;"R7.4以降")</formula>
    </cfRule>
  </conditionalFormatting>
  <dataValidations xWindow="921" yWindow="402" count="44">
    <dataValidation allowBlank="1" showErrorMessage="1" prompt="数式や、当室で入力した数値は変更しないでください。" sqref="V17:V23 V10:V15 Q5:Q14 Y10:Y13 Y17:Y21"/>
    <dataValidation allowBlank="1" showErrorMessage="1" sqref="M73 AI73:AK73 H73:H74 AK74 AI74 AJ78:AK78 M78:M79 AI79:AK79 H79 AI7:AI8 AI3:AI5 M82:M466 AJ82:AK466 AM73:AN466"/>
    <dataValidation type="list" allowBlank="1" showErrorMessage="1" sqref="G78 G82:G472">
      <formula1>エネルギー・食料品価格等の物価高騰の影響を受けた生活者等に対して事業の効果が直接及ぶ</formula1>
    </dataValidation>
    <dataValidation type="list" allowBlank="1" showInputMessage="1" showErrorMessage="1" sqref="L83: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AB83:AB472">
      <formula1>特定事業者等支援</formula1>
    </dataValidation>
    <dataValidation type="list" allowBlank="1" showInputMessage="1" showErrorMessage="1" sqref="AC83:AC472">
      <formula1>個人を対象とした給付金等</formula1>
    </dataValidation>
    <dataValidation type="list" allowBlank="1" showInputMessage="1" showErrorMessage="1" sqref="E83:E472">
      <formula1>枠_推奨</formula1>
    </dataValidation>
    <dataValidation type="list" allowBlank="1" showInputMessage="1" showErrorMessage="1" sqref="AD83:AD472">
      <formula1>基金_通常</formula1>
    </dataValidation>
    <dataValidation type="list" allowBlank="1" showErrorMessage="1" sqref="AL78">
      <formula1>予算区分_通常</formula1>
    </dataValidation>
    <dataValidation type="list" allowBlank="1" showInputMessage="1" showErrorMessage="1" sqref="D76">
      <formula1>国の予算年度_R5補正</formula1>
    </dataValidation>
    <dataValidation type="list" allowBlank="1" showInputMessage="1" showErrorMessage="1" sqref="AL75:AL77">
      <formula1>予算区分_通常</formula1>
    </dataValidation>
    <dataValidation type="list" allowBlank="1" showInputMessage="1" showErrorMessage="1" sqref="G75:G77 G80:G82">
      <formula1>エネルギー・食料品価格等の物価高騰の影響を受けた生活者等に対して事業の効果が直接及ぶ</formula1>
    </dataValidation>
    <dataValidation type="list" allowBlank="1" showInputMessage="1" showErrorMessage="1" sqref="L75:L78 L80:L82">
      <formula1>低_推奨事業メニュー</formula1>
    </dataValidation>
    <dataValidation type="list" allowBlank="1" showInputMessage="1" showErrorMessage="1" sqref="AB75:AB78 AB80:AB82">
      <formula1>特定事業者等支援_低所得</formula1>
    </dataValidation>
    <dataValidation type="list" allowBlank="1" showInputMessage="1" showErrorMessage="1" sqref="AC75:AC78 AC80:AC82">
      <formula1>個人を対象とした給付金等_低所得</formula1>
    </dataValidation>
    <dataValidation type="list" allowBlank="1" showInputMessage="1" showErrorMessage="1" sqref="AD75:AD78 AD80:AD82">
      <formula1>基金_低所得</formula1>
    </dataValidation>
    <dataValidation type="list" allowBlank="1" showInputMessage="1" showErrorMessage="1" sqref="AI75:AI78 AI80:AI82">
      <formula1>対象分野_低</formula1>
    </dataValidation>
    <dataValidation type="list" allowBlank="1" showInputMessage="1" showErrorMessage="1" sqref="K75:K78 K80:K472">
      <formula1>対象外経費に臨時交付金を充当していない</formula1>
    </dataValidation>
    <dataValidation type="list" allowBlank="1" showInputMessage="1" showErrorMessage="1" sqref="F75:F78 F80:F472">
      <formula1>地方単独事業</formula1>
    </dataValidation>
    <dataValidation type="list" allowBlank="1" showErrorMessage="1" sqref="H75 H77:H78 H80 H82:H472">
      <formula1>臨時の措置であることが分かる名称</formula1>
    </dataValidation>
    <dataValidation type="list" allowBlank="1" showInputMessage="1" showErrorMessage="1" sqref="J75:J78">
      <formula1>経済対策との関係</formula1>
    </dataValidation>
    <dataValidation type="whole" operator="greaterThanOrEqual" allowBlank="1" showInputMessage="1" showErrorMessage="1" sqref="P72:Z72 P74:P78 N72:O79 N80:Z472 Q73:Z79">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E80">
      <formula1>枠_給付支援</formula1>
    </dataValidation>
    <dataValidation type="list" allowBlank="1" showInputMessage="1" showErrorMessage="1" sqref="AE75:AE77 AE83:AE472">
      <formula1>事業始期_R6_通常</formula1>
    </dataValidation>
    <dataValidation type="list" allowBlank="1" showInputMessage="1" showErrorMessage="1" sqref="E76 E81">
      <formula1>枠_事務費_2</formula1>
    </dataValidation>
    <dataValidation type="list" allowBlank="1" showInputMessage="1" showErrorMessage="1" sqref="H76 H81">
      <formula1>臨時の措置であることが分かる名称</formula1>
    </dataValidation>
    <dataValidation type="list" allowBlank="1" showInputMessage="1" showErrorMessage="1" sqref="D77:D78">
      <formula1>国の予算年度_R5全部改</formula1>
    </dataValidation>
    <dataValidation type="list" allowBlank="1" showErrorMessage="1" sqref="AE78">
      <formula1>事業始期_別表１</formula1>
    </dataValidation>
    <dataValidation operator="greaterThanOrEqual" allowBlank="1" showInputMessage="1" showErrorMessage="1" sqref="P73 P79"/>
    <dataValidation allowBlank="1" showErrorMessage="1" prompt="該当が無い場合は0を入力してください。" sqref="AB3:AE3 AB21 V3:V8 Y3:Y6"/>
    <dataValidation type="list" allowBlank="1" showInputMessage="1" showErrorMessage="1" sqref="D83:D472">
      <formula1>国の予算年度_R5補正orR6補正</formula1>
    </dataValidation>
    <dataValidation type="list" allowBlank="1" showInputMessage="1" showErrorMessage="1" sqref="D80:D82">
      <formula1>国の予算年度_R6補正</formula1>
    </dataValidation>
    <dataValidation type="list" allowBlank="1" showErrorMessage="1" prompt="D78を選択すると、入力可能になります。" sqref="E82">
      <formula1>枠_事務費_2</formula1>
    </dataValidation>
    <dataValidation type="list" allowBlank="1" showInputMessage="1" showErrorMessage="1" sqref="AE80:AE82">
      <formula1>事業始期_別表3</formula1>
    </dataValidation>
    <dataValidation type="list" allowBlank="1" showInputMessage="1" showErrorMessage="1" sqref="J80:J82">
      <formula1>経済対策との関係_R6</formula1>
    </dataValidation>
    <dataValidation allowBlank="1" showInputMessage="1" showErrorMessage="1" prompt="事業No.8の事業名称を入力すると交付限度額が表示されます。" sqref="AI10:AL10"/>
    <dataValidation type="list" allowBlank="1" showInputMessage="1" showErrorMessage="1" sqref="AL80:AL82">
      <formula1>予算区分_R6_通常</formula1>
    </dataValidation>
    <dataValidation type="list" allowBlank="1" showErrorMessage="1" sqref="AE82">
      <formula1>事業始期_別表3</formula1>
    </dataValidation>
    <dataValidation type="whole" allowBlank="1" showInputMessage="1" showErrorMessage="1" prompt="該当がない場合は「0」を入力してください。" sqref="AI22:AL22">
      <formula1>0</formula1>
      <formula2>1000000000000</formula2>
    </dataValidation>
    <dataValidation showErrorMessage="1" prompt="該当がない場合は「0」を入力してください。" sqref="AI20:AL20"/>
    <dataValidation type="list" allowBlank="1" showInputMessage="1" showErrorMessage="1" sqref="AF73:AF472">
      <formula1>事業終期_R6_翌債</formula1>
    </dataValidation>
  </dataValidations>
  <printOptions horizontalCentered="1" headings="1"/>
  <pageMargins left="0.23622047244094491" right="0.23622047244094491" top="0.74803149606299213" bottom="0.74803149606299213" header="0.31496062992125984" footer="0.31496062992125984"/>
  <pageSetup paperSize="8" scale="20" fitToHeight="0" orientation="landscape" horizontalDpi="300" verticalDpi="300" r:id="rId1"/>
  <headerFooter alignWithMargins="0">
    <oddHeader>&amp;R&amp;20&amp;F</oddHeader>
  </headerFooter>
  <rowBreaks count="2" manualBreakCount="2">
    <brk id="67" max="37" man="1"/>
    <brk id="82" max="37" man="1"/>
  </rowBreaks>
  <extLst>
    <ext xmlns:x14="http://schemas.microsoft.com/office/spreadsheetml/2009/9/main" uri="{78C0D931-6437-407d-A8EE-F0AAD7539E65}">
      <x14:conditionalFormattings>
        <x14:conditionalFormatting xmlns:xm="http://schemas.microsoft.com/office/excel/2006/main">
          <x14:cfRule type="expression" priority="105" id="{152460B7-FB45-47A3-BB52-FE4A9A912416}">
            <xm:f>D73&lt;&gt;朱色変色!D73</xm:f>
            <x14:dxf>
              <fill>
                <patternFill>
                  <bgColor theme="5" tint="0.79998168889431442"/>
                </patternFill>
              </fill>
            </x14:dxf>
          </x14:cfRule>
          <xm:sqref>D73:AL472</xm:sqref>
        </x14:conditionalFormatting>
      </x14:conditionalFormattings>
    </ext>
    <ext xmlns:x14="http://schemas.microsoft.com/office/spreadsheetml/2009/9/main" uri="{CCE6A557-97BC-4b89-ADB6-D9C93CAAB3DF}">
      <x14:dataValidations xmlns:xm="http://schemas.microsoft.com/office/excel/2006/main" xWindow="921" yWindow="402" count="5">
        <x14:dataValidation type="list" allowBlank="1" showInputMessage="1" showErrorMessage="1">
          <x14:formula1>
            <xm:f>INDIRECT(分岐管理シート!$AO$77)</xm:f>
          </x14:formula1>
          <xm:sqref>E77</xm:sqref>
        </x14:dataValidation>
        <x14:dataValidation type="list" allowBlank="1" showInputMessage="1" showErrorMessage="1" prompt="D78を選択すると、入力可能になります。">
          <x14:formula1>
            <xm:f>INDIRECT(分岐管理シート!$AO$78)</xm:f>
          </x14:formula1>
          <xm:sqref>E78</xm:sqref>
        </x14:dataValidation>
        <x14:dataValidation type="list" allowBlank="1" showInputMessage="1" showErrorMessage="1">
          <x14:formula1>
            <xm:f>INDIRECT(分岐管理シート!$AR83)</xm:f>
          </x14:formula1>
          <xm:sqref>AL83:AL472</xm:sqref>
        </x14:dataValidation>
        <x14:dataValidation type="list" allowBlank="1" showInputMessage="1" showErrorMessage="1">
          <x14:formula1>
            <xm:f>INDIRECT(分岐管理シート!$AQ83)</xm:f>
          </x14:formula1>
          <xm:sqref>AI83:AI472</xm:sqref>
        </x14:dataValidation>
        <x14:dataValidation type="list" allowBlank="1" showInputMessage="1" showErrorMessage="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7"/>
  <sheetViews>
    <sheetView showGridLines="0" view="pageBreakPreview" topLeftCell="O3" zoomScale="70" zoomScaleSheetLayoutView="70" workbookViewId="0">
      <selection activeCell="D23" sqref="D23:E23"/>
    </sheetView>
  </sheetViews>
  <sheetFormatPr defaultColWidth="8.88671875" defaultRowHeight="13.2" x14ac:dyDescent="0.2"/>
  <cols>
    <col min="1" max="1" width="30.109375" bestFit="1" customWidth="1"/>
    <col min="2" max="2" width="6.44140625" customWidth="1"/>
    <col min="3" max="3" width="27.109375" bestFit="1" customWidth="1"/>
    <col min="5" max="6" width="9"/>
    <col min="7" max="7" width="72" customWidth="1"/>
    <col min="9" max="9" width="16.44140625" customWidth="1"/>
    <col min="10" max="10" width="13" customWidth="1"/>
    <col min="11" max="11" width="26.44140625" customWidth="1"/>
    <col min="12" max="12" width="8" customWidth="1"/>
    <col min="13" max="13" width="40.44140625" bestFit="1" customWidth="1"/>
    <col min="14" max="14" width="14" customWidth="1"/>
    <col min="15" max="15" width="51.109375" bestFit="1" customWidth="1"/>
    <col min="17" max="17" width="25.44140625" bestFit="1" customWidth="1"/>
    <col min="18" max="18" width="13.109375" customWidth="1"/>
    <col min="19" max="19" width="21.44140625" customWidth="1"/>
    <col min="25" max="25" width="9"/>
    <col min="27" max="27" width="23.88671875" bestFit="1" customWidth="1"/>
    <col min="28" max="29" width="6.109375" customWidth="1"/>
    <col min="32" max="32" width="51.88671875" bestFit="1" customWidth="1"/>
    <col min="33" max="33" width="12.44140625" customWidth="1"/>
    <col min="36" max="36" width="76.109375" bestFit="1" customWidth="1"/>
    <col min="38" max="38" width="47.44140625" bestFit="1" customWidth="1"/>
    <col min="39" max="39" width="9" customWidth="1"/>
    <col min="40" max="40" width="30.44140625" customWidth="1"/>
    <col min="45" max="45" width="8.88671875" customWidth="1"/>
    <col min="46" max="46" width="17.109375" bestFit="1" customWidth="1"/>
  </cols>
  <sheetData>
    <row r="1" spans="1:46" ht="15.75" customHeight="1" x14ac:dyDescent="0.2">
      <c r="A1" s="2" t="s">
        <v>201</v>
      </c>
      <c r="B1" s="3"/>
      <c r="C1" s="2" t="s">
        <v>202</v>
      </c>
      <c r="D1" s="3"/>
      <c r="E1" s="8" t="s">
        <v>203</v>
      </c>
      <c r="F1" s="3"/>
      <c r="G1" s="106" t="s">
        <v>204</v>
      </c>
      <c r="H1" s="107"/>
      <c r="I1" s="106" t="s">
        <v>205</v>
      </c>
      <c r="J1" s="107"/>
      <c r="K1" s="241" t="s">
        <v>206</v>
      </c>
      <c r="L1" s="242"/>
      <c r="M1" s="109" t="s">
        <v>207</v>
      </c>
      <c r="N1" s="109"/>
      <c r="O1" s="106" t="s">
        <v>208</v>
      </c>
      <c r="P1" s="107"/>
      <c r="Q1" s="108" t="s">
        <v>209</v>
      </c>
      <c r="R1" s="107"/>
      <c r="S1" s="106" t="s">
        <v>120</v>
      </c>
      <c r="T1" s="107"/>
      <c r="U1" s="106" t="s">
        <v>210</v>
      </c>
      <c r="V1" s="107"/>
      <c r="W1" s="2" t="s">
        <v>211</v>
      </c>
      <c r="X1" s="110"/>
      <c r="Y1" s="2" t="s">
        <v>212</v>
      </c>
      <c r="Z1" s="126"/>
      <c r="AA1" s="2" t="s">
        <v>213</v>
      </c>
      <c r="AB1" s="3"/>
      <c r="AC1" s="8"/>
      <c r="AD1" s="106" t="s">
        <v>214</v>
      </c>
      <c r="AE1" s="111"/>
      <c r="AF1" t="s">
        <v>215</v>
      </c>
      <c r="AG1" s="106" t="s">
        <v>216</v>
      </c>
      <c r="AH1" s="107"/>
      <c r="AJ1" s="2" t="s">
        <v>217</v>
      </c>
      <c r="AK1" s="3"/>
      <c r="AL1" t="s">
        <v>218</v>
      </c>
      <c r="AM1" s="112"/>
      <c r="AN1" s="112" t="s">
        <v>219</v>
      </c>
      <c r="AO1" s="112"/>
      <c r="AP1" t="s">
        <v>220</v>
      </c>
      <c r="AR1" t="s">
        <v>221</v>
      </c>
      <c r="AT1" t="s">
        <v>222</v>
      </c>
    </row>
    <row r="2" spans="1:46" ht="15.75" customHeight="1" thickBot="1" x14ac:dyDescent="0.25">
      <c r="A2" s="6" t="s">
        <v>223</v>
      </c>
      <c r="B2" s="4">
        <v>1</v>
      </c>
      <c r="C2" s="7" t="s">
        <v>224</v>
      </c>
      <c r="D2" s="5">
        <v>1</v>
      </c>
      <c r="E2" s="9" t="s">
        <v>225</v>
      </c>
      <c r="F2" s="5">
        <v>2</v>
      </c>
      <c r="G2" s="117" t="s">
        <v>226</v>
      </c>
      <c r="H2" s="116">
        <v>2</v>
      </c>
      <c r="I2" s="117" t="s">
        <v>225</v>
      </c>
      <c r="J2" s="116">
        <v>2</v>
      </c>
      <c r="K2" s="243" t="s">
        <v>227</v>
      </c>
      <c r="L2" s="116">
        <v>1</v>
      </c>
      <c r="M2" s="115" t="s">
        <v>225</v>
      </c>
      <c r="N2" s="115">
        <v>2</v>
      </c>
      <c r="O2" s="113" t="s">
        <v>228</v>
      </c>
      <c r="P2" s="114">
        <v>1</v>
      </c>
      <c r="Q2" s="100" t="s">
        <v>229</v>
      </c>
      <c r="R2" s="114">
        <v>1</v>
      </c>
      <c r="S2" s="113" t="s">
        <v>229</v>
      </c>
      <c r="T2" s="114">
        <v>1</v>
      </c>
      <c r="U2" s="113" t="s">
        <v>229</v>
      </c>
      <c r="V2" s="114">
        <v>1</v>
      </c>
      <c r="W2" s="118" t="s">
        <v>230</v>
      </c>
      <c r="X2" s="119">
        <v>1</v>
      </c>
      <c r="Y2" s="118" t="s">
        <v>230</v>
      </c>
      <c r="Z2" s="128">
        <v>1</v>
      </c>
      <c r="AA2" s="6" t="s">
        <v>231</v>
      </c>
      <c r="AB2" s="4">
        <v>1</v>
      </c>
      <c r="AD2" s="120" t="s">
        <v>232</v>
      </c>
      <c r="AE2" s="121">
        <v>1</v>
      </c>
      <c r="AF2" t="s">
        <v>233</v>
      </c>
      <c r="AG2" s="113" t="s">
        <v>231</v>
      </c>
      <c r="AH2" s="114">
        <v>1</v>
      </c>
      <c r="AJ2" s="7" t="s">
        <v>225</v>
      </c>
      <c r="AK2" s="5">
        <v>2</v>
      </c>
      <c r="AL2" s="112" t="s">
        <v>234</v>
      </c>
      <c r="AM2" s="112">
        <v>1</v>
      </c>
      <c r="AN2" s="112" t="s">
        <v>235</v>
      </c>
      <c r="AO2" s="112">
        <v>1</v>
      </c>
      <c r="AP2" t="s">
        <v>236</v>
      </c>
      <c r="AQ2">
        <v>1</v>
      </c>
      <c r="AR2" t="s">
        <v>226</v>
      </c>
      <c r="AS2">
        <v>2</v>
      </c>
      <c r="AT2" t="s">
        <v>237</v>
      </c>
    </row>
    <row r="3" spans="1:46" ht="15.75" customHeight="1" thickBot="1" x14ac:dyDescent="0.25">
      <c r="A3" s="7" t="s">
        <v>238</v>
      </c>
      <c r="B3" s="5">
        <v>2</v>
      </c>
      <c r="C3" s="6" t="s">
        <v>239</v>
      </c>
      <c r="D3" s="4"/>
      <c r="G3" s="6"/>
      <c r="H3" s="4"/>
      <c r="J3" s="8"/>
      <c r="K3" s="244" t="s">
        <v>240</v>
      </c>
      <c r="L3" s="242"/>
      <c r="N3" s="8"/>
      <c r="O3" s="113" t="s">
        <v>241</v>
      </c>
      <c r="P3" s="114">
        <v>2</v>
      </c>
      <c r="Q3" s="115" t="s">
        <v>225</v>
      </c>
      <c r="R3" s="116">
        <v>2</v>
      </c>
      <c r="S3" s="117" t="s">
        <v>225</v>
      </c>
      <c r="T3" s="116">
        <v>2</v>
      </c>
      <c r="U3" s="117" t="s">
        <v>225</v>
      </c>
      <c r="V3" s="116">
        <v>2</v>
      </c>
      <c r="W3" s="118" t="s">
        <v>242</v>
      </c>
      <c r="X3" s="119">
        <v>2</v>
      </c>
      <c r="Y3" s="118" t="s">
        <v>242</v>
      </c>
      <c r="Z3" s="128">
        <v>2</v>
      </c>
      <c r="AA3" s="6" t="s">
        <v>243</v>
      </c>
      <c r="AB3" s="4">
        <v>2</v>
      </c>
      <c r="AD3" s="120" t="s">
        <v>242</v>
      </c>
      <c r="AE3" s="121">
        <v>2</v>
      </c>
      <c r="AF3" t="s">
        <v>244</v>
      </c>
      <c r="AG3" s="113" t="s">
        <v>243</v>
      </c>
      <c r="AH3" s="114">
        <v>2</v>
      </c>
      <c r="AJ3" t="s">
        <v>245</v>
      </c>
      <c r="AL3" s="112" t="s">
        <v>246</v>
      </c>
      <c r="AM3" s="112">
        <v>2</v>
      </c>
      <c r="AN3" s="112" t="s">
        <v>247</v>
      </c>
      <c r="AO3" s="112">
        <v>2</v>
      </c>
      <c r="AP3" t="s">
        <v>248</v>
      </c>
      <c r="AQ3">
        <v>2</v>
      </c>
      <c r="AT3" t="s">
        <v>249</v>
      </c>
    </row>
    <row r="4" spans="1:46" ht="15.75" customHeight="1" thickBot="1" x14ac:dyDescent="0.25">
      <c r="A4" s="2" t="s">
        <v>250</v>
      </c>
      <c r="B4" s="3"/>
      <c r="C4" s="6" t="s">
        <v>251</v>
      </c>
      <c r="D4" s="4">
        <v>1</v>
      </c>
      <c r="H4" s="4"/>
      <c r="K4" s="243" t="s">
        <v>252</v>
      </c>
      <c r="L4" s="116">
        <v>2</v>
      </c>
      <c r="M4" s="171"/>
      <c r="N4" s="171"/>
      <c r="O4" s="113" t="s">
        <v>253</v>
      </c>
      <c r="P4" s="114">
        <v>3</v>
      </c>
      <c r="Q4" s="8" t="s">
        <v>254</v>
      </c>
      <c r="R4" s="3"/>
      <c r="S4" s="2" t="s">
        <v>255</v>
      </c>
      <c r="T4" s="3"/>
      <c r="U4" s="6" t="s">
        <v>256</v>
      </c>
      <c r="W4" s="118" t="s">
        <v>257</v>
      </c>
      <c r="X4" s="119">
        <v>3</v>
      </c>
      <c r="Y4" s="118" t="s">
        <v>257</v>
      </c>
      <c r="Z4" s="128">
        <v>3</v>
      </c>
      <c r="AA4" s="6" t="s">
        <v>258</v>
      </c>
      <c r="AB4" s="4">
        <v>3</v>
      </c>
      <c r="AD4" s="120" t="s">
        <v>257</v>
      </c>
      <c r="AE4" s="121">
        <v>3</v>
      </c>
      <c r="AF4" t="s">
        <v>259</v>
      </c>
      <c r="AG4" s="117" t="s">
        <v>258</v>
      </c>
      <c r="AH4" s="116">
        <v>3</v>
      </c>
      <c r="AJ4" t="s">
        <v>226</v>
      </c>
      <c r="AK4">
        <v>2</v>
      </c>
      <c r="AL4" s="112" t="s">
        <v>260</v>
      </c>
      <c r="AM4" s="112">
        <v>3</v>
      </c>
      <c r="AN4" s="112" t="s">
        <v>261</v>
      </c>
      <c r="AO4" s="112">
        <v>3</v>
      </c>
    </row>
    <row r="5" spans="1:46" ht="15.75" customHeight="1" thickBot="1" x14ac:dyDescent="0.25">
      <c r="A5" s="7" t="s">
        <v>223</v>
      </c>
      <c r="B5" s="5">
        <v>1</v>
      </c>
      <c r="C5" s="7" t="s">
        <v>262</v>
      </c>
      <c r="D5" s="5">
        <v>4</v>
      </c>
      <c r="H5" s="4"/>
      <c r="M5" s="171"/>
      <c r="N5" s="171"/>
      <c r="O5" s="113" t="s">
        <v>263</v>
      </c>
      <c r="P5" s="114">
        <v>4</v>
      </c>
      <c r="Q5" s="9" t="s">
        <v>264</v>
      </c>
      <c r="R5" s="5">
        <v>1</v>
      </c>
      <c r="S5" s="7" t="s">
        <v>226</v>
      </c>
      <c r="T5" s="5">
        <v>2</v>
      </c>
      <c r="U5" s="7" t="s">
        <v>264</v>
      </c>
      <c r="V5" s="5">
        <v>1</v>
      </c>
      <c r="W5" s="118" t="s">
        <v>265</v>
      </c>
      <c r="X5" s="119">
        <v>4</v>
      </c>
      <c r="Y5" s="118" t="s">
        <v>265</v>
      </c>
      <c r="Z5" s="128">
        <v>4</v>
      </c>
      <c r="AA5" s="6" t="s">
        <v>266</v>
      </c>
      <c r="AB5" s="4">
        <v>4</v>
      </c>
      <c r="AD5" s="120" t="s">
        <v>265</v>
      </c>
      <c r="AE5" s="121">
        <v>4</v>
      </c>
      <c r="AH5" s="8"/>
      <c r="AJ5" s="2" t="s">
        <v>267</v>
      </c>
      <c r="AK5" s="3"/>
      <c r="AL5" s="112" t="s">
        <v>268</v>
      </c>
      <c r="AM5" s="112">
        <v>4</v>
      </c>
      <c r="AN5" s="112" t="s">
        <v>269</v>
      </c>
      <c r="AO5" s="112">
        <v>4</v>
      </c>
      <c r="AT5" t="s">
        <v>270</v>
      </c>
    </row>
    <row r="6" spans="1:46" ht="15.75" customHeight="1" thickBot="1" x14ac:dyDescent="0.25">
      <c r="A6" s="2" t="s">
        <v>271</v>
      </c>
      <c r="B6" s="3"/>
      <c r="C6" s="6" t="s">
        <v>272</v>
      </c>
      <c r="D6" s="4"/>
      <c r="H6" s="4"/>
      <c r="M6" s="171"/>
      <c r="N6" s="171"/>
      <c r="O6" s="113" t="s">
        <v>273</v>
      </c>
      <c r="P6" s="114">
        <v>5</v>
      </c>
      <c r="T6" s="8"/>
      <c r="V6" s="112"/>
      <c r="W6" s="118" t="s">
        <v>274</v>
      </c>
      <c r="X6" s="119">
        <v>5</v>
      </c>
      <c r="Y6" s="118" t="s">
        <v>274</v>
      </c>
      <c r="Z6" s="128">
        <v>5</v>
      </c>
      <c r="AA6" s="6" t="s">
        <v>275</v>
      </c>
      <c r="AB6" s="4">
        <v>5</v>
      </c>
      <c r="AD6" s="120" t="s">
        <v>274</v>
      </c>
      <c r="AE6" s="121">
        <v>5</v>
      </c>
      <c r="AJ6" s="7" t="s">
        <v>225</v>
      </c>
      <c r="AK6" s="5">
        <v>2</v>
      </c>
      <c r="AL6" s="112"/>
      <c r="AM6" s="112"/>
      <c r="AN6" s="112" t="s">
        <v>276</v>
      </c>
      <c r="AO6" s="112">
        <v>5</v>
      </c>
      <c r="AT6" t="e">
        <f>IF(#REF!=0,"-","別表_事故対応")</f>
        <v>#REF!</v>
      </c>
    </row>
    <row r="7" spans="1:46" ht="15.75" customHeight="1" thickBot="1" x14ac:dyDescent="0.25">
      <c r="A7" s="7" t="s">
        <v>238</v>
      </c>
      <c r="B7" s="5">
        <v>2</v>
      </c>
      <c r="C7" s="6" t="s">
        <v>277</v>
      </c>
      <c r="D7" s="4">
        <v>1</v>
      </c>
      <c r="K7" s="122"/>
      <c r="L7" s="123"/>
      <c r="M7" s="171"/>
      <c r="N7" s="171"/>
      <c r="O7" s="113" t="s">
        <v>278</v>
      </c>
      <c r="P7" s="114">
        <v>6</v>
      </c>
      <c r="U7" s="112"/>
      <c r="V7" s="124"/>
      <c r="W7" s="118" t="s">
        <v>279</v>
      </c>
      <c r="X7" s="119">
        <v>6</v>
      </c>
      <c r="Y7" s="118" t="s">
        <v>279</v>
      </c>
      <c r="Z7" s="128">
        <v>6</v>
      </c>
      <c r="AA7" s="7" t="s">
        <v>280</v>
      </c>
      <c r="AB7" s="5">
        <v>6</v>
      </c>
      <c r="AD7" s="120" t="s">
        <v>279</v>
      </c>
      <c r="AE7" s="121">
        <v>6</v>
      </c>
      <c r="AL7" s="112" t="s">
        <v>281</v>
      </c>
      <c r="AM7" s="112"/>
      <c r="AN7" s="112" t="s">
        <v>282</v>
      </c>
      <c r="AO7" s="112">
        <v>6</v>
      </c>
    </row>
    <row r="8" spans="1:46" ht="15.75" customHeight="1" thickBot="1" x14ac:dyDescent="0.25">
      <c r="A8" s="2" t="s">
        <v>283</v>
      </c>
      <c r="B8" s="3"/>
      <c r="C8" s="7" t="s">
        <v>284</v>
      </c>
      <c r="D8" s="5">
        <v>5</v>
      </c>
      <c r="H8" s="4"/>
      <c r="K8" s="122"/>
      <c r="L8" s="122"/>
      <c r="M8" s="171"/>
      <c r="N8" s="171"/>
      <c r="O8" s="113" t="s">
        <v>285</v>
      </c>
      <c r="P8" s="114">
        <v>7</v>
      </c>
      <c r="V8" s="112"/>
      <c r="W8" s="118" t="s">
        <v>286</v>
      </c>
      <c r="X8" s="119">
        <v>7</v>
      </c>
      <c r="Y8" s="118" t="s">
        <v>286</v>
      </c>
      <c r="Z8" s="119">
        <v>7</v>
      </c>
      <c r="AA8" s="2" t="s">
        <v>287</v>
      </c>
      <c r="AB8" s="3"/>
      <c r="AD8" s="120" t="s">
        <v>286</v>
      </c>
      <c r="AE8" s="121">
        <v>7</v>
      </c>
      <c r="AL8" s="112" t="s">
        <v>234</v>
      </c>
      <c r="AM8" s="112">
        <v>1</v>
      </c>
      <c r="AN8" s="112"/>
      <c r="AO8" s="112"/>
      <c r="AT8" t="s">
        <v>288</v>
      </c>
    </row>
    <row r="9" spans="1:46" ht="15.75" customHeight="1" thickBot="1" x14ac:dyDescent="0.25">
      <c r="A9" s="7" t="s">
        <v>289</v>
      </c>
      <c r="B9" s="5">
        <v>3</v>
      </c>
      <c r="C9" s="2" t="s">
        <v>290</v>
      </c>
      <c r="D9" s="3"/>
      <c r="K9" s="122"/>
      <c r="L9" s="123"/>
      <c r="M9" s="171"/>
      <c r="N9" s="171"/>
      <c r="O9" s="113" t="s">
        <v>291</v>
      </c>
      <c r="P9" s="114">
        <v>8</v>
      </c>
      <c r="U9" s="112"/>
      <c r="V9" s="124"/>
      <c r="W9" s="118" t="s">
        <v>292</v>
      </c>
      <c r="X9" s="119">
        <v>8</v>
      </c>
      <c r="Y9" s="118" t="s">
        <v>292</v>
      </c>
      <c r="Z9" s="119">
        <v>8</v>
      </c>
      <c r="AA9" s="6" t="s">
        <v>266</v>
      </c>
      <c r="AB9" s="4">
        <v>4</v>
      </c>
      <c r="AD9" s="120" t="s">
        <v>292</v>
      </c>
      <c r="AE9" s="121">
        <v>8</v>
      </c>
      <c r="AL9" s="112" t="s">
        <v>246</v>
      </c>
      <c r="AM9" s="112">
        <v>2</v>
      </c>
      <c r="AN9" s="112"/>
      <c r="AO9" s="112"/>
      <c r="AT9" t="e">
        <f>IF(#REF!=0,"-","別表_事故対応")</f>
        <v>#REF!</v>
      </c>
    </row>
    <row r="10" spans="1:46" ht="15.75" customHeight="1" thickBot="1" x14ac:dyDescent="0.25">
      <c r="A10" s="2" t="s">
        <v>293</v>
      </c>
      <c r="B10" s="3"/>
      <c r="C10" s="7" t="s">
        <v>294</v>
      </c>
      <c r="D10" s="5">
        <v>8</v>
      </c>
      <c r="K10" s="122"/>
      <c r="L10" s="122"/>
      <c r="M10" s="171"/>
      <c r="N10" s="171"/>
      <c r="O10" s="117" t="s">
        <v>295</v>
      </c>
      <c r="P10" s="114">
        <v>9</v>
      </c>
      <c r="W10" s="118" t="s">
        <v>296</v>
      </c>
      <c r="X10" s="119">
        <v>9</v>
      </c>
      <c r="Y10" s="118" t="s">
        <v>296</v>
      </c>
      <c r="Z10" s="119">
        <v>9</v>
      </c>
      <c r="AA10" s="6" t="s">
        <v>275</v>
      </c>
      <c r="AB10" s="4">
        <v>5</v>
      </c>
      <c r="AD10" s="120" t="s">
        <v>296</v>
      </c>
      <c r="AE10" s="121">
        <v>9</v>
      </c>
      <c r="AL10" s="112" t="s">
        <v>260</v>
      </c>
      <c r="AM10" s="112">
        <v>3</v>
      </c>
      <c r="AN10" s="112"/>
      <c r="AO10" s="112"/>
    </row>
    <row r="11" spans="1:46" ht="15.75" customHeight="1" thickBot="1" x14ac:dyDescent="0.25">
      <c r="A11" s="6" t="s">
        <v>238</v>
      </c>
      <c r="B11">
        <v>2</v>
      </c>
      <c r="C11" s="2" t="s">
        <v>297</v>
      </c>
      <c r="D11" s="3"/>
      <c r="K11" s="122"/>
      <c r="L11" s="122"/>
      <c r="M11" s="171"/>
      <c r="N11" s="171"/>
      <c r="O11" s="2" t="s">
        <v>298</v>
      </c>
      <c r="P11" s="3"/>
      <c r="W11" s="118" t="s">
        <v>299</v>
      </c>
      <c r="X11" s="119">
        <v>10</v>
      </c>
      <c r="Y11" s="118" t="s">
        <v>299</v>
      </c>
      <c r="Z11" s="119">
        <v>10</v>
      </c>
      <c r="AA11" s="7" t="s">
        <v>280</v>
      </c>
      <c r="AB11" s="5">
        <v>6</v>
      </c>
      <c r="AD11" s="120" t="s">
        <v>300</v>
      </c>
      <c r="AE11" s="121">
        <v>10</v>
      </c>
      <c r="AL11" s="112" t="s">
        <v>268</v>
      </c>
      <c r="AM11" s="112">
        <v>4</v>
      </c>
      <c r="AN11" s="112"/>
      <c r="AO11" s="112"/>
      <c r="AT11" t="s">
        <v>301</v>
      </c>
    </row>
    <row r="12" spans="1:46" ht="15.75" customHeight="1" thickBot="1" x14ac:dyDescent="0.25">
      <c r="A12" s="7" t="s">
        <v>289</v>
      </c>
      <c r="B12" s="9">
        <v>3</v>
      </c>
      <c r="C12" s="6" t="s">
        <v>251</v>
      </c>
      <c r="D12" s="4">
        <v>1</v>
      </c>
      <c r="K12" s="122"/>
      <c r="L12" s="122"/>
      <c r="M12" s="171"/>
      <c r="N12" s="171"/>
      <c r="O12" s="7" t="s">
        <v>264</v>
      </c>
      <c r="P12" s="5">
        <v>10</v>
      </c>
      <c r="W12" s="118" t="s">
        <v>302</v>
      </c>
      <c r="X12" s="119">
        <v>11</v>
      </c>
      <c r="Y12" s="118" t="s">
        <v>302</v>
      </c>
      <c r="Z12" s="119">
        <v>11</v>
      </c>
      <c r="AA12" s="2" t="s">
        <v>303</v>
      </c>
      <c r="AB12" s="3"/>
      <c r="AD12" s="120" t="s">
        <v>304</v>
      </c>
      <c r="AE12" s="121">
        <v>11</v>
      </c>
      <c r="AL12" s="112" t="s">
        <v>305</v>
      </c>
      <c r="AM12" s="112">
        <v>5</v>
      </c>
      <c r="AN12" s="112"/>
      <c r="AO12" s="112"/>
      <c r="AT12" t="e">
        <f>IF(#REF!=0,"-","別表_事故対応")</f>
        <v>#REF!</v>
      </c>
    </row>
    <row r="13" spans="1:46" ht="15.75" customHeight="1" thickBot="1" x14ac:dyDescent="0.25">
      <c r="A13" s="2" t="s">
        <v>306</v>
      </c>
      <c r="B13" s="8"/>
      <c r="C13" s="6" t="s">
        <v>307</v>
      </c>
      <c r="D13" s="4">
        <v>2</v>
      </c>
      <c r="K13" s="122"/>
      <c r="L13" s="122"/>
      <c r="M13" s="171"/>
      <c r="N13" s="171"/>
      <c r="W13" s="125" t="s">
        <v>308</v>
      </c>
      <c r="X13" s="119">
        <v>12</v>
      </c>
      <c r="Y13" s="125" t="s">
        <v>308</v>
      </c>
      <c r="Z13" s="119">
        <v>12</v>
      </c>
      <c r="AA13" s="6" t="s">
        <v>266</v>
      </c>
      <c r="AB13" s="4">
        <v>4</v>
      </c>
      <c r="AD13" s="120" t="s">
        <v>309</v>
      </c>
      <c r="AE13" s="121">
        <v>12</v>
      </c>
      <c r="AL13" s="112" t="s">
        <v>310</v>
      </c>
      <c r="AM13" s="112">
        <v>6</v>
      </c>
      <c r="AN13" s="112"/>
      <c r="AO13" s="112"/>
    </row>
    <row r="14" spans="1:46" ht="15.75" customHeight="1" x14ac:dyDescent="0.2">
      <c r="A14" s="6" t="s">
        <v>223</v>
      </c>
      <c r="B14">
        <v>1</v>
      </c>
      <c r="C14" s="6" t="s">
        <v>311</v>
      </c>
      <c r="D14" s="4">
        <v>3</v>
      </c>
      <c r="K14" s="122"/>
      <c r="L14" s="122"/>
      <c r="M14" s="171"/>
      <c r="N14" s="171"/>
      <c r="W14" s="126"/>
      <c r="X14" s="110"/>
      <c r="Y14" s="127" t="s">
        <v>312</v>
      </c>
      <c r="Z14" s="110"/>
      <c r="AA14" s="6" t="s">
        <v>275</v>
      </c>
      <c r="AB14" s="4">
        <v>5</v>
      </c>
      <c r="AD14" s="120" t="s">
        <v>313</v>
      </c>
      <c r="AE14" s="121">
        <v>13</v>
      </c>
      <c r="AL14" s="112" t="s">
        <v>314</v>
      </c>
      <c r="AM14" s="112">
        <v>7</v>
      </c>
      <c r="AN14" s="112"/>
      <c r="AO14" s="112"/>
      <c r="AT14" t="s">
        <v>315</v>
      </c>
    </row>
    <row r="15" spans="1:46" ht="15.75" customHeight="1" x14ac:dyDescent="0.2">
      <c r="A15" s="6" t="s">
        <v>238</v>
      </c>
      <c r="B15">
        <v>2</v>
      </c>
      <c r="C15" s="6" t="s">
        <v>316</v>
      </c>
      <c r="D15" s="4">
        <v>4</v>
      </c>
      <c r="M15" s="171"/>
      <c r="N15" s="171"/>
      <c r="W15" s="128"/>
      <c r="X15" s="119"/>
      <c r="Y15" s="118" t="s">
        <v>230</v>
      </c>
      <c r="Z15" s="119">
        <v>1</v>
      </c>
      <c r="AA15" s="6" t="s">
        <v>280</v>
      </c>
      <c r="AB15" s="4">
        <v>6</v>
      </c>
      <c r="AD15" s="129" t="s">
        <v>317</v>
      </c>
      <c r="AE15" s="121">
        <v>14</v>
      </c>
      <c r="AL15" s="112"/>
      <c r="AN15" s="112"/>
      <c r="AO15" s="112"/>
      <c r="AT15" t="e">
        <f>IF(#REF!=0,"-","別表_事故対応")</f>
        <v>#REF!</v>
      </c>
    </row>
    <row r="16" spans="1:46" ht="15.75" customHeight="1" thickBot="1" x14ac:dyDescent="0.25">
      <c r="A16" s="7" t="s">
        <v>289</v>
      </c>
      <c r="B16" s="9">
        <v>3</v>
      </c>
      <c r="C16" s="6" t="s">
        <v>318</v>
      </c>
      <c r="D16" s="4">
        <v>5</v>
      </c>
      <c r="M16" s="123"/>
      <c r="N16" s="123"/>
      <c r="W16" s="128"/>
      <c r="X16" s="119"/>
      <c r="Y16" s="118" t="s">
        <v>242</v>
      </c>
      <c r="Z16" s="119">
        <v>2</v>
      </c>
      <c r="AA16" s="6" t="s">
        <v>319</v>
      </c>
      <c r="AB16" s="4">
        <v>7</v>
      </c>
      <c r="AD16" s="120" t="s">
        <v>320</v>
      </c>
      <c r="AE16" s="121">
        <v>15</v>
      </c>
      <c r="AL16" s="112"/>
      <c r="AN16" s="112"/>
      <c r="AO16" s="112"/>
    </row>
    <row r="17" spans="1:46" ht="15.75" customHeight="1" x14ac:dyDescent="0.2">
      <c r="A17" s="2" t="s">
        <v>321</v>
      </c>
      <c r="B17" s="8"/>
      <c r="C17" s="6" t="s">
        <v>322</v>
      </c>
      <c r="D17" s="4">
        <v>6</v>
      </c>
      <c r="M17" s="123"/>
      <c r="N17" s="123"/>
      <c r="W17" s="128"/>
      <c r="X17" s="119"/>
      <c r="Y17" s="118" t="s">
        <v>257</v>
      </c>
      <c r="Z17" s="119">
        <v>3</v>
      </c>
      <c r="AA17" s="6" t="s">
        <v>323</v>
      </c>
      <c r="AB17" s="4">
        <v>8</v>
      </c>
      <c r="AD17" s="120" t="s">
        <v>324</v>
      </c>
      <c r="AE17" s="121">
        <v>16</v>
      </c>
      <c r="AL17" s="112"/>
      <c r="AN17" s="112"/>
      <c r="AO17" s="112"/>
      <c r="AT17" t="s">
        <v>325</v>
      </c>
    </row>
    <row r="18" spans="1:46" ht="15.75" customHeight="1" thickBot="1" x14ac:dyDescent="0.25">
      <c r="A18" s="6" t="s">
        <v>223</v>
      </c>
      <c r="B18">
        <v>1</v>
      </c>
      <c r="C18" s="7" t="s">
        <v>326</v>
      </c>
      <c r="D18" s="5">
        <v>7</v>
      </c>
      <c r="M18" s="123"/>
      <c r="N18" s="123"/>
      <c r="W18" s="128"/>
      <c r="X18" s="119"/>
      <c r="Y18" s="118" t="s">
        <v>265</v>
      </c>
      <c r="Z18" s="119">
        <v>4</v>
      </c>
      <c r="AA18" s="7" t="s">
        <v>327</v>
      </c>
      <c r="AB18" s="5">
        <v>9</v>
      </c>
      <c r="AD18" s="120" t="s">
        <v>328</v>
      </c>
      <c r="AE18" s="121">
        <v>17</v>
      </c>
      <c r="AL18" s="112"/>
      <c r="AN18" s="112"/>
      <c r="AO18" s="112"/>
    </row>
    <row r="19" spans="1:46" ht="15.75" customHeight="1" x14ac:dyDescent="0.2">
      <c r="A19" s="6" t="s">
        <v>329</v>
      </c>
      <c r="B19">
        <v>2</v>
      </c>
      <c r="C19" s="2" t="s">
        <v>330</v>
      </c>
      <c r="D19" s="3"/>
      <c r="M19" s="123"/>
      <c r="N19" s="123"/>
      <c r="W19" s="128"/>
      <c r="X19" s="119"/>
      <c r="Y19" s="118" t="s">
        <v>274</v>
      </c>
      <c r="Z19" s="119">
        <v>5</v>
      </c>
      <c r="AD19" s="120" t="s">
        <v>331</v>
      </c>
      <c r="AE19" s="121">
        <v>18</v>
      </c>
      <c r="AL19" s="112"/>
      <c r="AN19" s="112"/>
      <c r="AO19" s="112"/>
    </row>
    <row r="20" spans="1:46" ht="15.75" customHeight="1" thickBot="1" x14ac:dyDescent="0.25">
      <c r="A20" s="7" t="s">
        <v>332</v>
      </c>
      <c r="B20" s="9">
        <v>3</v>
      </c>
      <c r="C20" s="6" t="s">
        <v>251</v>
      </c>
      <c r="D20" s="4">
        <v>1</v>
      </c>
      <c r="M20" s="123"/>
      <c r="N20" s="123"/>
      <c r="W20" s="128"/>
      <c r="X20" s="119"/>
      <c r="Y20" s="118" t="s">
        <v>279</v>
      </c>
      <c r="Z20" s="119">
        <v>6</v>
      </c>
      <c r="AD20" s="120" t="s">
        <v>333</v>
      </c>
      <c r="AE20" s="121">
        <v>19</v>
      </c>
      <c r="AL20" s="112"/>
      <c r="AN20" s="112"/>
      <c r="AO20" s="112"/>
    </row>
    <row r="21" spans="1:46" ht="15.75" customHeight="1" x14ac:dyDescent="0.2">
      <c r="A21" s="2" t="s">
        <v>334</v>
      </c>
      <c r="B21" s="3"/>
      <c r="C21" s="6" t="s">
        <v>307</v>
      </c>
      <c r="D21" s="4">
        <v>2</v>
      </c>
      <c r="M21" s="123"/>
      <c r="N21" s="123"/>
      <c r="W21" s="128"/>
      <c r="X21" s="119"/>
      <c r="Y21" s="118" t="s">
        <v>286</v>
      </c>
      <c r="Z21" s="119">
        <v>7</v>
      </c>
      <c r="AD21" s="120" t="s">
        <v>335</v>
      </c>
      <c r="AE21" s="121">
        <v>20</v>
      </c>
    </row>
    <row r="22" spans="1:46" ht="15.75" customHeight="1" thickBot="1" x14ac:dyDescent="0.25">
      <c r="A22" s="6" t="s">
        <v>336</v>
      </c>
      <c r="B22" s="4">
        <v>4</v>
      </c>
      <c r="C22" s="7" t="s">
        <v>316</v>
      </c>
      <c r="D22" s="5">
        <v>4</v>
      </c>
      <c r="M22" s="123"/>
      <c r="N22" s="123"/>
      <c r="W22" s="128"/>
      <c r="X22" s="119"/>
      <c r="Y22" s="118" t="s">
        <v>292</v>
      </c>
      <c r="Z22" s="119">
        <v>8</v>
      </c>
      <c r="AD22" s="120" t="s">
        <v>337</v>
      </c>
      <c r="AE22" s="121">
        <v>21</v>
      </c>
    </row>
    <row r="23" spans="1:46" ht="15.75" customHeight="1" x14ac:dyDescent="0.2">
      <c r="A23" s="2" t="s">
        <v>338</v>
      </c>
      <c r="B23" s="3"/>
      <c r="C23" s="8" t="s">
        <v>339</v>
      </c>
      <c r="D23" s="3"/>
      <c r="M23" s="123"/>
      <c r="N23" s="123"/>
      <c r="W23" s="128"/>
      <c r="X23" s="119"/>
      <c r="Y23" s="118" t="s">
        <v>296</v>
      </c>
      <c r="Z23" s="119">
        <v>9</v>
      </c>
      <c r="AD23" s="120" t="s">
        <v>340</v>
      </c>
      <c r="AE23" s="121">
        <v>22</v>
      </c>
    </row>
    <row r="24" spans="1:46" ht="15.75" customHeight="1" thickBot="1" x14ac:dyDescent="0.25">
      <c r="A24" s="6" t="s">
        <v>223</v>
      </c>
      <c r="B24" s="4">
        <v>1</v>
      </c>
      <c r="C24" s="9" t="s">
        <v>311</v>
      </c>
      <c r="D24" s="5">
        <v>3</v>
      </c>
      <c r="M24" s="123"/>
      <c r="N24" s="123"/>
      <c r="W24" s="128"/>
      <c r="X24" s="119"/>
      <c r="Y24" s="118" t="s">
        <v>299</v>
      </c>
      <c r="Z24" s="119">
        <v>10</v>
      </c>
      <c r="AD24" s="120" t="s">
        <v>341</v>
      </c>
      <c r="AE24" s="121">
        <v>23</v>
      </c>
    </row>
    <row r="25" spans="1:46" ht="15.75" customHeight="1" x14ac:dyDescent="0.2">
      <c r="A25" s="6" t="s">
        <v>336</v>
      </c>
      <c r="B25" s="4">
        <v>4</v>
      </c>
      <c r="C25" s="8" t="s">
        <v>342</v>
      </c>
      <c r="D25" s="3"/>
      <c r="M25" s="123"/>
      <c r="N25" s="123"/>
      <c r="W25" s="128"/>
      <c r="X25" s="119"/>
      <c r="Y25" s="118" t="s">
        <v>302</v>
      </c>
      <c r="Z25" s="119">
        <v>11</v>
      </c>
      <c r="AD25" s="120" t="s">
        <v>343</v>
      </c>
      <c r="AE25" s="121">
        <v>24</v>
      </c>
    </row>
    <row r="26" spans="1:46" ht="15.75" customHeight="1" thickBot="1" x14ac:dyDescent="0.25">
      <c r="A26" s="6"/>
      <c r="B26" s="4"/>
      <c r="C26" t="s">
        <v>284</v>
      </c>
      <c r="D26" s="4">
        <v>5</v>
      </c>
      <c r="M26" s="123"/>
      <c r="N26" s="123"/>
      <c r="W26" s="128"/>
      <c r="X26" s="119"/>
      <c r="Y26" s="118" t="s">
        <v>308</v>
      </c>
      <c r="Z26" s="119">
        <v>12</v>
      </c>
      <c r="AD26" s="120" t="s">
        <v>344</v>
      </c>
      <c r="AE26" s="121">
        <v>25</v>
      </c>
      <c r="AL26" s="112" t="s">
        <v>345</v>
      </c>
    </row>
    <row r="27" spans="1:46" ht="15.75" customHeight="1" thickBot="1" x14ac:dyDescent="0.25">
      <c r="A27" s="2" t="s">
        <v>346</v>
      </c>
      <c r="B27" s="3"/>
      <c r="C27" t="s">
        <v>347</v>
      </c>
      <c r="D27" s="4">
        <v>6</v>
      </c>
      <c r="M27" s="123"/>
      <c r="N27" s="123"/>
      <c r="W27" s="128"/>
      <c r="X27" s="119"/>
      <c r="Y27" s="125" t="s">
        <v>313</v>
      </c>
      <c r="Z27" s="132">
        <v>13</v>
      </c>
      <c r="AD27" s="120" t="s">
        <v>348</v>
      </c>
      <c r="AE27" s="121">
        <v>26</v>
      </c>
      <c r="AL27" t="s">
        <v>234</v>
      </c>
      <c r="AM27">
        <v>1</v>
      </c>
    </row>
    <row r="28" spans="1:46" ht="15.75" customHeight="1" thickBot="1" x14ac:dyDescent="0.25">
      <c r="A28" s="6" t="s">
        <v>223</v>
      </c>
      <c r="B28" s="4">
        <v>1</v>
      </c>
      <c r="C28" s="9" t="s">
        <v>326</v>
      </c>
      <c r="D28" s="5">
        <v>7</v>
      </c>
      <c r="M28" s="123"/>
      <c r="N28" s="123"/>
      <c r="W28" s="133" t="s">
        <v>349</v>
      </c>
      <c r="X28" s="154"/>
      <c r="Y28" s="162" t="s">
        <v>350</v>
      </c>
      <c r="Z28" s="3"/>
      <c r="AD28" s="120" t="s">
        <v>351</v>
      </c>
      <c r="AE28" s="121">
        <v>27</v>
      </c>
      <c r="AL28" t="s">
        <v>246</v>
      </c>
      <c r="AM28">
        <v>2</v>
      </c>
    </row>
    <row r="29" spans="1:46" ht="15.75" customHeight="1" x14ac:dyDescent="0.2">
      <c r="A29" s="6" t="s">
        <v>329</v>
      </c>
      <c r="B29" s="4">
        <v>2</v>
      </c>
      <c r="C29" s="8" t="s">
        <v>352</v>
      </c>
      <c r="D29" s="3"/>
      <c r="M29" s="123"/>
      <c r="N29" s="123"/>
      <c r="W29" s="95" t="s">
        <v>296</v>
      </c>
      <c r="X29" s="119">
        <v>9</v>
      </c>
      <c r="Y29" s="21" t="s">
        <v>300</v>
      </c>
      <c r="Z29" s="119">
        <v>10</v>
      </c>
      <c r="AD29" s="120" t="s">
        <v>353</v>
      </c>
      <c r="AE29" s="121">
        <v>28</v>
      </c>
      <c r="AL29" t="s">
        <v>260</v>
      </c>
      <c r="AM29">
        <v>3</v>
      </c>
    </row>
    <row r="30" spans="1:46" ht="15.75" customHeight="1" x14ac:dyDescent="0.2">
      <c r="A30" s="6" t="s">
        <v>332</v>
      </c>
      <c r="B30" s="4">
        <v>3</v>
      </c>
      <c r="C30" t="s">
        <v>284</v>
      </c>
      <c r="D30" s="4">
        <v>5</v>
      </c>
      <c r="M30" s="123"/>
      <c r="N30" s="123"/>
      <c r="W30" s="118" t="s">
        <v>300</v>
      </c>
      <c r="X30" s="119">
        <v>10</v>
      </c>
      <c r="Y30" s="128" t="s">
        <v>304</v>
      </c>
      <c r="Z30" s="119">
        <v>11</v>
      </c>
      <c r="AD30" s="120" t="s">
        <v>354</v>
      </c>
      <c r="AE30" s="121">
        <v>29</v>
      </c>
      <c r="AL30" t="s">
        <v>268</v>
      </c>
      <c r="AM30">
        <v>4</v>
      </c>
    </row>
    <row r="31" spans="1:46" ht="15.75" customHeight="1" thickBot="1" x14ac:dyDescent="0.25">
      <c r="A31" s="6" t="s">
        <v>355</v>
      </c>
      <c r="B31" s="4">
        <v>5</v>
      </c>
      <c r="C31" s="9" t="s">
        <v>322</v>
      </c>
      <c r="D31" s="5">
        <v>6</v>
      </c>
      <c r="M31" s="123"/>
      <c r="N31" s="123"/>
      <c r="W31" s="118" t="s">
        <v>304</v>
      </c>
      <c r="X31" s="119">
        <v>11</v>
      </c>
      <c r="Y31" s="128" t="s">
        <v>309</v>
      </c>
      <c r="Z31" s="119">
        <v>12</v>
      </c>
      <c r="AD31" s="120" t="s">
        <v>356</v>
      </c>
      <c r="AE31" s="121">
        <v>30</v>
      </c>
      <c r="AL31" t="s">
        <v>305</v>
      </c>
      <c r="AM31">
        <v>5</v>
      </c>
    </row>
    <row r="32" spans="1:46" ht="15.75" customHeight="1" x14ac:dyDescent="0.2">
      <c r="A32" s="6" t="s">
        <v>357</v>
      </c>
      <c r="B32" s="4">
        <v>6</v>
      </c>
      <c r="C32" s="8" t="s">
        <v>358</v>
      </c>
      <c r="D32" s="3"/>
      <c r="M32" s="123"/>
      <c r="N32" s="123"/>
      <c r="W32" s="118" t="s">
        <v>309</v>
      </c>
      <c r="X32" s="119">
        <v>12</v>
      </c>
      <c r="Y32" s="128" t="s">
        <v>317</v>
      </c>
      <c r="Z32" s="119">
        <v>14</v>
      </c>
      <c r="AD32" s="120" t="s">
        <v>359</v>
      </c>
      <c r="AE32" s="121">
        <v>31</v>
      </c>
      <c r="AL32" t="s">
        <v>310</v>
      </c>
      <c r="AM32">
        <v>6</v>
      </c>
    </row>
    <row r="33" spans="1:39" ht="15.75" customHeight="1" thickBot="1" x14ac:dyDescent="0.25">
      <c r="A33" s="7" t="s">
        <v>360</v>
      </c>
      <c r="B33" s="5">
        <v>7</v>
      </c>
      <c r="C33" s="9" t="s">
        <v>284</v>
      </c>
      <c r="D33" s="5">
        <v>5</v>
      </c>
      <c r="M33" s="123"/>
      <c r="N33" s="123"/>
      <c r="W33" s="118" t="s">
        <v>317</v>
      </c>
      <c r="X33" s="94">
        <v>14</v>
      </c>
      <c r="Y33" s="128" t="s">
        <v>320</v>
      </c>
      <c r="Z33" s="119">
        <v>15</v>
      </c>
      <c r="AD33" s="120" t="s">
        <v>361</v>
      </c>
      <c r="AE33" s="121">
        <v>32</v>
      </c>
      <c r="AL33" t="s">
        <v>314</v>
      </c>
      <c r="AM33">
        <v>7</v>
      </c>
    </row>
    <row r="34" spans="1:39" ht="15.75" customHeight="1" thickBot="1" x14ac:dyDescent="0.25">
      <c r="W34" s="160" t="s">
        <v>320</v>
      </c>
      <c r="X34" s="132">
        <v>15</v>
      </c>
      <c r="Y34" s="163" t="s">
        <v>324</v>
      </c>
      <c r="Z34" s="132">
        <v>16</v>
      </c>
      <c r="AD34" s="120" t="s">
        <v>362</v>
      </c>
      <c r="AE34" s="121">
        <v>33</v>
      </c>
      <c r="AL34" t="s">
        <v>363</v>
      </c>
      <c r="AM34">
        <v>8</v>
      </c>
    </row>
    <row r="35" spans="1:39" ht="15.75" customHeight="1" x14ac:dyDescent="0.2">
      <c r="W35" s="133" t="s">
        <v>364</v>
      </c>
      <c r="X35" s="154"/>
      <c r="Y35" s="133" t="s">
        <v>365</v>
      </c>
      <c r="Z35" s="155"/>
      <c r="AD35" s="120" t="s">
        <v>366</v>
      </c>
      <c r="AE35" s="121">
        <v>34</v>
      </c>
      <c r="AL35" t="s">
        <v>367</v>
      </c>
      <c r="AM35">
        <v>9</v>
      </c>
    </row>
    <row r="36" spans="1:39" ht="15.75" customHeight="1" x14ac:dyDescent="0.2">
      <c r="W36" s="95" t="s">
        <v>317</v>
      </c>
      <c r="X36" s="119">
        <v>14</v>
      </c>
      <c r="Y36" s="118" t="s">
        <v>317</v>
      </c>
      <c r="Z36" s="119">
        <v>14</v>
      </c>
      <c r="AD36" s="120" t="s">
        <v>368</v>
      </c>
      <c r="AE36" s="121">
        <v>35</v>
      </c>
      <c r="AL36" t="s">
        <v>369</v>
      </c>
      <c r="AM36">
        <v>10</v>
      </c>
    </row>
    <row r="37" spans="1:39" ht="15.75" customHeight="1" x14ac:dyDescent="0.2">
      <c r="W37" s="118" t="s">
        <v>320</v>
      </c>
      <c r="X37" s="119">
        <v>15</v>
      </c>
      <c r="Y37" s="118" t="s">
        <v>320</v>
      </c>
      <c r="Z37" s="119">
        <v>15</v>
      </c>
      <c r="AD37" s="120" t="s">
        <v>370</v>
      </c>
      <c r="AE37" s="121">
        <v>36</v>
      </c>
      <c r="AL37" t="s">
        <v>371</v>
      </c>
      <c r="AM37">
        <v>11</v>
      </c>
    </row>
    <row r="38" spans="1:39" ht="15.75" customHeight="1" x14ac:dyDescent="0.2">
      <c r="W38" s="118" t="s">
        <v>324</v>
      </c>
      <c r="X38" s="119">
        <v>16</v>
      </c>
      <c r="Y38" s="118" t="s">
        <v>324</v>
      </c>
      <c r="Z38" s="119">
        <v>16</v>
      </c>
      <c r="AD38" s="120" t="s">
        <v>372</v>
      </c>
      <c r="AE38" s="121">
        <v>37</v>
      </c>
      <c r="AL38" t="s">
        <v>373</v>
      </c>
      <c r="AM38">
        <v>12</v>
      </c>
    </row>
    <row r="39" spans="1:39" ht="15.75" customHeight="1" x14ac:dyDescent="0.2">
      <c r="W39" s="118" t="s">
        <v>328</v>
      </c>
      <c r="X39" s="119">
        <v>17</v>
      </c>
      <c r="Y39" s="118" t="s">
        <v>328</v>
      </c>
      <c r="Z39" s="119">
        <v>17</v>
      </c>
      <c r="AD39" s="120" t="s">
        <v>374</v>
      </c>
      <c r="AE39" s="121">
        <v>38</v>
      </c>
      <c r="AL39" t="s">
        <v>375</v>
      </c>
      <c r="AM39">
        <v>13</v>
      </c>
    </row>
    <row r="40" spans="1:39" ht="15.75" customHeight="1" thickBot="1" x14ac:dyDescent="0.25">
      <c r="C40" s="134" t="s">
        <v>251</v>
      </c>
      <c r="D40" s="134">
        <v>1</v>
      </c>
      <c r="W40" s="118" t="s">
        <v>331</v>
      </c>
      <c r="X40" s="119">
        <v>18</v>
      </c>
      <c r="Y40" s="118" t="s">
        <v>331</v>
      </c>
      <c r="Z40" s="119">
        <v>18</v>
      </c>
      <c r="AD40" s="130" t="s">
        <v>376</v>
      </c>
      <c r="AE40" s="131">
        <v>39</v>
      </c>
    </row>
    <row r="41" spans="1:39" ht="15.75" customHeight="1" x14ac:dyDescent="0.2">
      <c r="C41" s="134" t="s">
        <v>307</v>
      </c>
      <c r="D41" s="134">
        <v>2</v>
      </c>
      <c r="W41" s="118" t="s">
        <v>333</v>
      </c>
      <c r="X41" s="119">
        <v>19</v>
      </c>
      <c r="Y41" s="118" t="s">
        <v>333</v>
      </c>
      <c r="Z41" s="119">
        <v>19</v>
      </c>
    </row>
    <row r="42" spans="1:39" ht="15.75" customHeight="1" x14ac:dyDescent="0.2">
      <c r="C42" s="134" t="s">
        <v>311</v>
      </c>
      <c r="D42" s="134">
        <v>3</v>
      </c>
      <c r="W42" s="118" t="s">
        <v>335</v>
      </c>
      <c r="X42" s="119">
        <v>20</v>
      </c>
      <c r="Y42" s="118" t="s">
        <v>335</v>
      </c>
      <c r="Z42" s="119">
        <v>20</v>
      </c>
      <c r="AL42" s="112" t="s">
        <v>377</v>
      </c>
    </row>
    <row r="43" spans="1:39" ht="15.75" customHeight="1" x14ac:dyDescent="0.2">
      <c r="C43" s="134" t="s">
        <v>262</v>
      </c>
      <c r="D43" s="134">
        <v>4</v>
      </c>
      <c r="W43" s="118" t="s">
        <v>337</v>
      </c>
      <c r="X43" s="119">
        <v>21</v>
      </c>
      <c r="Y43" s="118" t="s">
        <v>337</v>
      </c>
      <c r="Z43" s="119">
        <v>21</v>
      </c>
      <c r="AL43" t="s">
        <v>375</v>
      </c>
      <c r="AM43">
        <v>13</v>
      </c>
    </row>
    <row r="44" spans="1:39" ht="15.75" customHeight="1" x14ac:dyDescent="0.2">
      <c r="C44" s="134" t="s">
        <v>284</v>
      </c>
      <c r="D44" s="134">
        <v>5</v>
      </c>
      <c r="W44" s="118" t="s">
        <v>340</v>
      </c>
      <c r="X44" s="119">
        <v>22</v>
      </c>
      <c r="Y44" s="118" t="s">
        <v>340</v>
      </c>
      <c r="Z44" s="119">
        <v>22</v>
      </c>
      <c r="AL44" t="s">
        <v>378</v>
      </c>
      <c r="AM44">
        <v>14</v>
      </c>
    </row>
    <row r="45" spans="1:39" x14ac:dyDescent="0.2">
      <c r="C45" s="134" t="s">
        <v>347</v>
      </c>
      <c r="D45" s="134">
        <v>6</v>
      </c>
      <c r="W45" s="95" t="s">
        <v>379</v>
      </c>
      <c r="X45" s="119">
        <v>23</v>
      </c>
      <c r="Y45" s="118" t="s">
        <v>379</v>
      </c>
      <c r="Z45" s="119">
        <v>23</v>
      </c>
      <c r="AL45" t="s">
        <v>380</v>
      </c>
      <c r="AM45">
        <v>15</v>
      </c>
    </row>
    <row r="46" spans="1:39" x14ac:dyDescent="0.2">
      <c r="C46" s="134" t="s">
        <v>381</v>
      </c>
      <c r="D46" s="134">
        <v>7</v>
      </c>
      <c r="W46" s="118" t="s">
        <v>382</v>
      </c>
      <c r="X46" s="119">
        <v>24</v>
      </c>
      <c r="Y46" s="118" t="s">
        <v>382</v>
      </c>
      <c r="Z46" s="119">
        <v>24</v>
      </c>
      <c r="AL46" t="s">
        <v>383</v>
      </c>
      <c r="AM46">
        <v>16</v>
      </c>
    </row>
    <row r="47" spans="1:39" ht="13.8" thickBot="1" x14ac:dyDescent="0.25">
      <c r="C47" s="134" t="s">
        <v>294</v>
      </c>
      <c r="D47" s="134">
        <v>8</v>
      </c>
      <c r="W47" s="125" t="s">
        <v>384</v>
      </c>
      <c r="X47" s="132">
        <v>25</v>
      </c>
      <c r="Y47" s="125" t="s">
        <v>384</v>
      </c>
      <c r="Z47" s="132">
        <v>25</v>
      </c>
    </row>
    <row r="48" spans="1:39" x14ac:dyDescent="0.2">
      <c r="W48" s="127" t="s">
        <v>7741</v>
      </c>
      <c r="X48" s="158"/>
      <c r="Y48" s="127" t="s">
        <v>385</v>
      </c>
      <c r="Z48" s="158"/>
    </row>
    <row r="49" spans="23:26" x14ac:dyDescent="0.2">
      <c r="W49" s="118" t="s">
        <v>317</v>
      </c>
      <c r="X49" s="119">
        <v>14</v>
      </c>
      <c r="Y49" s="118" t="s">
        <v>317</v>
      </c>
      <c r="Z49" s="119">
        <v>14</v>
      </c>
    </row>
    <row r="50" spans="23:26" x14ac:dyDescent="0.2">
      <c r="W50" s="118" t="s">
        <v>320</v>
      </c>
      <c r="X50" s="119">
        <v>15</v>
      </c>
      <c r="Y50" s="118" t="s">
        <v>320</v>
      </c>
      <c r="Z50" s="119">
        <v>15</v>
      </c>
    </row>
    <row r="51" spans="23:26" x14ac:dyDescent="0.2">
      <c r="W51" s="118" t="s">
        <v>324</v>
      </c>
      <c r="X51" s="119">
        <v>16</v>
      </c>
      <c r="Y51" s="118" t="s">
        <v>324</v>
      </c>
      <c r="Z51" s="119">
        <v>16</v>
      </c>
    </row>
    <row r="52" spans="23:26" x14ac:dyDescent="0.2">
      <c r="W52" s="118" t="s">
        <v>328</v>
      </c>
      <c r="X52" s="119">
        <v>17</v>
      </c>
      <c r="Y52" s="118" t="s">
        <v>328</v>
      </c>
      <c r="Z52" s="119">
        <v>17</v>
      </c>
    </row>
    <row r="53" spans="23:26" x14ac:dyDescent="0.2">
      <c r="W53" s="95" t="s">
        <v>331</v>
      </c>
      <c r="X53" s="94">
        <v>18</v>
      </c>
      <c r="Y53" s="95" t="s">
        <v>331</v>
      </c>
      <c r="Z53" s="94">
        <v>18</v>
      </c>
    </row>
    <row r="54" spans="23:26" x14ac:dyDescent="0.2">
      <c r="W54" s="95" t="s">
        <v>333</v>
      </c>
      <c r="X54" s="94">
        <v>19</v>
      </c>
      <c r="Y54" s="95" t="s">
        <v>333</v>
      </c>
      <c r="Z54" s="94">
        <v>19</v>
      </c>
    </row>
    <row r="55" spans="23:26" x14ac:dyDescent="0.2">
      <c r="W55" s="95" t="s">
        <v>335</v>
      </c>
      <c r="X55" s="94">
        <v>20</v>
      </c>
      <c r="Y55" s="95" t="s">
        <v>335</v>
      </c>
      <c r="Z55" s="94">
        <v>20</v>
      </c>
    </row>
    <row r="56" spans="23:26" x14ac:dyDescent="0.2">
      <c r="W56" s="95" t="s">
        <v>337</v>
      </c>
      <c r="X56" s="94">
        <v>21</v>
      </c>
      <c r="Y56" s="95" t="s">
        <v>337</v>
      </c>
      <c r="Z56" s="94">
        <v>21</v>
      </c>
    </row>
    <row r="57" spans="23:26" x14ac:dyDescent="0.2">
      <c r="W57" s="95" t="s">
        <v>340</v>
      </c>
      <c r="X57" s="94">
        <v>22</v>
      </c>
      <c r="Y57" s="95" t="s">
        <v>340</v>
      </c>
      <c r="Z57" s="94">
        <v>22</v>
      </c>
    </row>
    <row r="58" spans="23:26" x14ac:dyDescent="0.2">
      <c r="W58" s="95" t="s">
        <v>379</v>
      </c>
      <c r="X58" s="94">
        <v>23</v>
      </c>
      <c r="Y58" s="95" t="s">
        <v>379</v>
      </c>
      <c r="Z58" s="94">
        <v>23</v>
      </c>
    </row>
    <row r="59" spans="23:26" x14ac:dyDescent="0.2">
      <c r="W59" s="95" t="s">
        <v>382</v>
      </c>
      <c r="X59" s="94">
        <v>24</v>
      </c>
      <c r="Y59" s="95" t="s">
        <v>382</v>
      </c>
      <c r="Z59" s="94">
        <v>24</v>
      </c>
    </row>
    <row r="60" spans="23:26" x14ac:dyDescent="0.2">
      <c r="W60" s="95" t="s">
        <v>384</v>
      </c>
      <c r="X60" s="94">
        <v>25</v>
      </c>
      <c r="Y60" s="95" t="s">
        <v>384</v>
      </c>
      <c r="Z60" s="94">
        <v>25</v>
      </c>
    </row>
    <row r="61" spans="23:26" ht="13.8" thickBot="1" x14ac:dyDescent="0.25">
      <c r="W61" s="7" t="s">
        <v>386</v>
      </c>
      <c r="X61" s="159">
        <v>26</v>
      </c>
      <c r="Y61" s="7" t="s">
        <v>386</v>
      </c>
      <c r="Z61" s="159">
        <v>26</v>
      </c>
    </row>
    <row r="62" spans="23:26" x14ac:dyDescent="0.2">
      <c r="W62" s="2" t="s">
        <v>387</v>
      </c>
      <c r="X62" s="3"/>
      <c r="Y62" s="2" t="s">
        <v>388</v>
      </c>
      <c r="Z62" s="3"/>
    </row>
    <row r="63" spans="23:26" x14ac:dyDescent="0.2">
      <c r="W63" s="95" t="s">
        <v>296</v>
      </c>
      <c r="X63" s="94">
        <v>9</v>
      </c>
      <c r="Y63" s="6" t="s">
        <v>317</v>
      </c>
      <c r="Z63" s="4">
        <v>14</v>
      </c>
    </row>
    <row r="64" spans="23:26" x14ac:dyDescent="0.2">
      <c r="W64" s="95" t="s">
        <v>300</v>
      </c>
      <c r="X64" s="94">
        <v>10</v>
      </c>
      <c r="Y64" s="6" t="s">
        <v>320</v>
      </c>
      <c r="Z64" s="4">
        <v>15</v>
      </c>
    </row>
    <row r="65" spans="23:26" x14ac:dyDescent="0.2">
      <c r="W65" s="95" t="s">
        <v>304</v>
      </c>
      <c r="X65" s="94">
        <v>11</v>
      </c>
      <c r="Y65" s="6" t="s">
        <v>324</v>
      </c>
      <c r="Z65" s="4">
        <v>16</v>
      </c>
    </row>
    <row r="66" spans="23:26" x14ac:dyDescent="0.2">
      <c r="W66" s="95" t="s">
        <v>309</v>
      </c>
      <c r="X66" s="94">
        <v>12</v>
      </c>
      <c r="Y66" s="6" t="s">
        <v>328</v>
      </c>
      <c r="Z66" s="4">
        <v>17</v>
      </c>
    </row>
    <row r="67" spans="23:26" x14ac:dyDescent="0.2">
      <c r="W67" s="95" t="s">
        <v>317</v>
      </c>
      <c r="X67" s="94">
        <v>14</v>
      </c>
      <c r="Y67" s="6" t="s">
        <v>331</v>
      </c>
      <c r="Z67" s="4">
        <v>18</v>
      </c>
    </row>
    <row r="68" spans="23:26" x14ac:dyDescent="0.2">
      <c r="W68" s="95" t="s">
        <v>320</v>
      </c>
      <c r="X68" s="94">
        <v>15</v>
      </c>
      <c r="Y68" s="6" t="s">
        <v>333</v>
      </c>
      <c r="Z68" s="4">
        <v>19</v>
      </c>
    </row>
    <row r="69" spans="23:26" x14ac:dyDescent="0.2">
      <c r="W69" s="95" t="s">
        <v>324</v>
      </c>
      <c r="X69" s="94">
        <v>16</v>
      </c>
      <c r="Y69" s="6" t="s">
        <v>335</v>
      </c>
      <c r="Z69" s="4">
        <v>20</v>
      </c>
    </row>
    <row r="70" spans="23:26" x14ac:dyDescent="0.2">
      <c r="W70" s="95" t="s">
        <v>328</v>
      </c>
      <c r="X70" s="94">
        <v>17</v>
      </c>
      <c r="Y70" s="6" t="s">
        <v>337</v>
      </c>
      <c r="Z70" s="4">
        <v>21</v>
      </c>
    </row>
    <row r="71" spans="23:26" x14ac:dyDescent="0.2">
      <c r="W71" s="95" t="s">
        <v>331</v>
      </c>
      <c r="X71" s="94">
        <v>18</v>
      </c>
      <c r="Y71" s="6" t="s">
        <v>340</v>
      </c>
      <c r="Z71" s="4">
        <v>22</v>
      </c>
    </row>
    <row r="72" spans="23:26" x14ac:dyDescent="0.2">
      <c r="W72" s="95" t="s">
        <v>333</v>
      </c>
      <c r="X72" s="94">
        <v>19</v>
      </c>
      <c r="Y72" s="6" t="s">
        <v>379</v>
      </c>
      <c r="Z72" s="4">
        <v>23</v>
      </c>
    </row>
    <row r="73" spans="23:26" x14ac:dyDescent="0.2">
      <c r="W73" s="95" t="s">
        <v>335</v>
      </c>
      <c r="X73" s="94">
        <v>20</v>
      </c>
      <c r="Y73" s="6" t="s">
        <v>382</v>
      </c>
      <c r="Z73" s="4">
        <v>24</v>
      </c>
    </row>
    <row r="74" spans="23:26" ht="13.8" thickBot="1" x14ac:dyDescent="0.25">
      <c r="W74" s="95" t="s">
        <v>337</v>
      </c>
      <c r="X74" s="94">
        <v>21</v>
      </c>
      <c r="Y74" s="7" t="s">
        <v>384</v>
      </c>
      <c r="Z74" s="5">
        <v>25</v>
      </c>
    </row>
    <row r="75" spans="23:26" x14ac:dyDescent="0.2">
      <c r="W75" s="95" t="s">
        <v>340</v>
      </c>
      <c r="X75" s="94">
        <v>22</v>
      </c>
    </row>
    <row r="76" spans="23:26" x14ac:dyDescent="0.2">
      <c r="W76" s="95" t="s">
        <v>379</v>
      </c>
      <c r="X76" s="94">
        <v>23</v>
      </c>
    </row>
    <row r="77" spans="23:26" x14ac:dyDescent="0.2">
      <c r="W77" s="95" t="s">
        <v>382</v>
      </c>
      <c r="X77" s="94">
        <v>24</v>
      </c>
    </row>
    <row r="78" spans="23:26" ht="13.8" thickBot="1" x14ac:dyDescent="0.25">
      <c r="W78" s="160" t="s">
        <v>384</v>
      </c>
      <c r="X78" s="159">
        <v>25</v>
      </c>
    </row>
    <row r="79" spans="23:26" x14ac:dyDescent="0.2">
      <c r="W79" s="2" t="s">
        <v>389</v>
      </c>
      <c r="X79" s="3"/>
      <c r="Y79" s="2" t="s">
        <v>390</v>
      </c>
      <c r="Z79" s="3"/>
    </row>
    <row r="80" spans="23:26" x14ac:dyDescent="0.2">
      <c r="W80" s="6" t="s">
        <v>296</v>
      </c>
      <c r="X80" s="4">
        <v>9</v>
      </c>
      <c r="Y80" s="6" t="s">
        <v>317</v>
      </c>
      <c r="Z80" s="4">
        <v>14</v>
      </c>
    </row>
    <row r="81" spans="23:26" x14ac:dyDescent="0.2">
      <c r="W81" s="6" t="s">
        <v>300</v>
      </c>
      <c r="X81" s="4">
        <v>10</v>
      </c>
      <c r="Y81" s="6" t="s">
        <v>320</v>
      </c>
      <c r="Z81" s="4">
        <v>15</v>
      </c>
    </row>
    <row r="82" spans="23:26" x14ac:dyDescent="0.2">
      <c r="W82" s="6" t="s">
        <v>304</v>
      </c>
      <c r="X82" s="4">
        <v>11</v>
      </c>
      <c r="Y82" s="6" t="s">
        <v>324</v>
      </c>
      <c r="Z82" s="4">
        <v>16</v>
      </c>
    </row>
    <row r="83" spans="23:26" x14ac:dyDescent="0.2">
      <c r="W83" s="6" t="s">
        <v>309</v>
      </c>
      <c r="X83" s="4">
        <v>12</v>
      </c>
      <c r="Y83" s="6" t="s">
        <v>328</v>
      </c>
      <c r="Z83" s="4">
        <v>17</v>
      </c>
    </row>
    <row r="84" spans="23:26" x14ac:dyDescent="0.2">
      <c r="W84" s="6" t="s">
        <v>317</v>
      </c>
      <c r="X84" s="4">
        <v>14</v>
      </c>
      <c r="Y84" s="6" t="s">
        <v>331</v>
      </c>
      <c r="Z84" s="4">
        <v>18</v>
      </c>
    </row>
    <row r="85" spans="23:26" x14ac:dyDescent="0.2">
      <c r="W85" s="6" t="s">
        <v>320</v>
      </c>
      <c r="X85" s="4">
        <v>15</v>
      </c>
      <c r="Y85" s="6" t="s">
        <v>333</v>
      </c>
      <c r="Z85" s="4">
        <v>19</v>
      </c>
    </row>
    <row r="86" spans="23:26" x14ac:dyDescent="0.2">
      <c r="W86" s="6" t="s">
        <v>324</v>
      </c>
      <c r="X86" s="4">
        <v>16</v>
      </c>
      <c r="Y86" s="6" t="s">
        <v>335</v>
      </c>
      <c r="Z86" s="4">
        <v>20</v>
      </c>
    </row>
    <row r="87" spans="23:26" x14ac:dyDescent="0.2">
      <c r="W87" s="6" t="s">
        <v>328</v>
      </c>
      <c r="X87" s="4">
        <v>17</v>
      </c>
      <c r="Y87" s="6" t="s">
        <v>337</v>
      </c>
      <c r="Z87" s="4">
        <v>21</v>
      </c>
    </row>
    <row r="88" spans="23:26" x14ac:dyDescent="0.2">
      <c r="W88" s="6" t="s">
        <v>331</v>
      </c>
      <c r="X88" s="4">
        <v>18</v>
      </c>
      <c r="Y88" s="6" t="s">
        <v>340</v>
      </c>
      <c r="Z88" s="4">
        <v>22</v>
      </c>
    </row>
    <row r="89" spans="23:26" x14ac:dyDescent="0.2">
      <c r="W89" s="6" t="s">
        <v>333</v>
      </c>
      <c r="X89" s="4">
        <v>19</v>
      </c>
      <c r="Y89" s="6" t="s">
        <v>379</v>
      </c>
      <c r="Z89" s="4">
        <v>23</v>
      </c>
    </row>
    <row r="90" spans="23:26" x14ac:dyDescent="0.2">
      <c r="W90" s="6" t="s">
        <v>335</v>
      </c>
      <c r="X90" s="4">
        <v>20</v>
      </c>
      <c r="Y90" s="6" t="s">
        <v>382</v>
      </c>
      <c r="Z90" s="4">
        <v>24</v>
      </c>
    </row>
    <row r="91" spans="23:26" ht="13.8" thickBot="1" x14ac:dyDescent="0.25">
      <c r="W91" s="6" t="s">
        <v>337</v>
      </c>
      <c r="X91" s="4">
        <v>21</v>
      </c>
      <c r="Y91" s="7" t="s">
        <v>384</v>
      </c>
      <c r="Z91" s="5">
        <v>25</v>
      </c>
    </row>
    <row r="92" spans="23:26" ht="13.8" thickBot="1" x14ac:dyDescent="0.25">
      <c r="W92" s="6" t="s">
        <v>340</v>
      </c>
      <c r="X92" s="4">
        <v>22</v>
      </c>
    </row>
    <row r="93" spans="23:26" x14ac:dyDescent="0.2">
      <c r="W93" s="2" t="s">
        <v>391</v>
      </c>
      <c r="X93" s="3"/>
      <c r="Y93" s="2" t="s">
        <v>392</v>
      </c>
      <c r="Z93" s="3"/>
    </row>
    <row r="94" spans="23:26" x14ac:dyDescent="0.2">
      <c r="W94" s="232" t="s">
        <v>340</v>
      </c>
      <c r="X94" s="233">
        <v>22</v>
      </c>
      <c r="Y94" s="232" t="s">
        <v>340</v>
      </c>
      <c r="Z94" s="233">
        <v>22</v>
      </c>
    </row>
    <row r="95" spans="23:26" x14ac:dyDescent="0.2">
      <c r="W95" s="232" t="s">
        <v>379</v>
      </c>
      <c r="X95" s="233">
        <v>23</v>
      </c>
      <c r="Y95" s="232" t="s">
        <v>379</v>
      </c>
      <c r="Z95" s="233">
        <v>23</v>
      </c>
    </row>
    <row r="96" spans="23:26" x14ac:dyDescent="0.2">
      <c r="W96" s="232" t="s">
        <v>382</v>
      </c>
      <c r="X96" s="233">
        <v>24</v>
      </c>
      <c r="Y96" s="232" t="s">
        <v>382</v>
      </c>
      <c r="Z96" s="233">
        <v>24</v>
      </c>
    </row>
    <row r="97" spans="23:26" ht="13.8" thickBot="1" x14ac:dyDescent="0.25">
      <c r="W97" s="239" t="s">
        <v>384</v>
      </c>
      <c r="X97" s="240">
        <v>25</v>
      </c>
      <c r="Y97" s="239" t="s">
        <v>344</v>
      </c>
      <c r="Z97" s="240">
        <v>25</v>
      </c>
    </row>
  </sheetData>
  <sheetProtection algorithmName="SHA-512" hashValue="Sdb6yFA9kS04SJjlNMA8M5fWxV9VW181cDQtFshHccTZjFi0ed6kNZOn2ZYIQjBNrVc/Dhlj/WzF+KLmooNkrA==" saltValue="XBE8G+zuSwqJcYdDE+3Gh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Y472"/>
  <sheetViews>
    <sheetView topLeftCell="B48" zoomScale="55" zoomScaleNormal="55" workbookViewId="0">
      <selection activeCell="D23" sqref="D23:E23"/>
    </sheetView>
  </sheetViews>
  <sheetFormatPr defaultColWidth="8.88671875" defaultRowHeight="13.2" x14ac:dyDescent="0.2"/>
  <cols>
    <col min="9" max="9" width="8.88671875" customWidth="1"/>
    <col min="21" max="21" width="9"/>
    <col min="26" max="26" width="9"/>
    <col min="35" max="35" width="9"/>
    <col min="40" max="40" width="23.44140625" customWidth="1"/>
    <col min="50" max="50" width="23.88671875" bestFit="1" customWidth="1"/>
  </cols>
  <sheetData>
    <row r="64" spans="50:51" x14ac:dyDescent="0.2">
      <c r="AX64" t="s">
        <v>393</v>
      </c>
      <c r="AY64" t="e">
        <f>IF(AND(#REF!=#REF!,#REF!&gt;0,#REF!&gt;0),"○","")</f>
        <v>#REF!</v>
      </c>
    </row>
    <row r="65" spans="2:51" x14ac:dyDescent="0.2">
      <c r="AX65" t="s">
        <v>394</v>
      </c>
      <c r="AY65" t="e">
        <f>IF(AND(#REF!=#REF!,#REF!&gt;0,#REF!&gt;0),"○","")</f>
        <v>#REF!</v>
      </c>
    </row>
    <row r="68" spans="2:51" ht="13.8" thickBot="1" x14ac:dyDescent="0.25">
      <c r="T68" s="9"/>
    </row>
    <row r="69" spans="2:51" ht="18" customHeight="1" thickBot="1" x14ac:dyDescent="0.25">
      <c r="C69" s="638" t="s">
        <v>107</v>
      </c>
      <c r="D69" s="943" t="s">
        <v>395</v>
      </c>
      <c r="E69" s="605" t="s">
        <v>109</v>
      </c>
      <c r="F69" s="627" t="s">
        <v>110</v>
      </c>
      <c r="G69" s="710" t="s">
        <v>111</v>
      </c>
      <c r="H69" s="641" t="s">
        <v>396</v>
      </c>
      <c r="I69" s="602" t="s">
        <v>113</v>
      </c>
      <c r="J69" s="602" t="s">
        <v>114</v>
      </c>
      <c r="K69" s="602" t="s">
        <v>115</v>
      </c>
      <c r="L69" s="630" t="s">
        <v>397</v>
      </c>
      <c r="M69" s="58"/>
      <c r="N69" s="170" t="s">
        <v>117</v>
      </c>
      <c r="O69" s="59"/>
      <c r="P69" s="59"/>
      <c r="Q69" s="59"/>
      <c r="R69" s="59"/>
      <c r="S69" s="59"/>
      <c r="T69" s="59"/>
      <c r="U69" s="59"/>
      <c r="V69" s="59"/>
      <c r="W69" s="59"/>
      <c r="X69" s="59"/>
      <c r="Y69" s="59"/>
      <c r="Z69" s="96"/>
      <c r="AA69" s="899" t="s">
        <v>118</v>
      </c>
      <c r="AB69" s="888" t="s">
        <v>119</v>
      </c>
      <c r="AC69" s="888" t="s">
        <v>120</v>
      </c>
      <c r="AD69" s="602" t="s">
        <v>121</v>
      </c>
      <c r="AE69" s="641" t="s">
        <v>122</v>
      </c>
      <c r="AF69" s="641" t="s">
        <v>123</v>
      </c>
      <c r="AG69" s="602" t="s">
        <v>124</v>
      </c>
      <c r="AH69" s="602" t="s">
        <v>398</v>
      </c>
      <c r="AI69" s="602" t="s">
        <v>399</v>
      </c>
      <c r="AJ69" s="602" t="s">
        <v>127</v>
      </c>
      <c r="AK69" s="602" t="s">
        <v>400</v>
      </c>
      <c r="AL69" s="889" t="s">
        <v>129</v>
      </c>
      <c r="AM69" s="97"/>
      <c r="AN69" s="97"/>
      <c r="AO69" s="97"/>
      <c r="AP69" s="97"/>
      <c r="AQ69" s="97"/>
      <c r="AR69" s="97"/>
      <c r="AS69" s="97"/>
      <c r="AT69" s="97"/>
      <c r="AU69" s="97"/>
      <c r="AV69" s="97"/>
      <c r="AW69" s="97"/>
    </row>
    <row r="70" spans="2:51" ht="18" customHeight="1" thickBot="1" x14ac:dyDescent="0.25">
      <c r="C70" s="639"/>
      <c r="D70" s="701"/>
      <c r="E70" s="606"/>
      <c r="F70" s="628"/>
      <c r="G70" s="711"/>
      <c r="H70" s="642"/>
      <c r="I70" s="632"/>
      <c r="J70" s="632"/>
      <c r="K70" s="603"/>
      <c r="L70" s="603"/>
      <c r="M70" s="631" t="s">
        <v>166</v>
      </c>
      <c r="N70" s="647" t="s">
        <v>167</v>
      </c>
      <c r="O70" s="649" t="s">
        <v>168</v>
      </c>
      <c r="P70" s="332"/>
      <c r="Q70" s="333"/>
      <c r="R70" s="333"/>
      <c r="S70" s="334"/>
      <c r="T70" s="322"/>
      <c r="U70" s="322"/>
      <c r="V70" s="322"/>
      <c r="W70" s="322"/>
      <c r="X70" s="322"/>
      <c r="Y70" s="323"/>
      <c r="Z70" s="897" t="s">
        <v>169</v>
      </c>
      <c r="AA70" s="940"/>
      <c r="AB70" s="603"/>
      <c r="AC70" s="603"/>
      <c r="AD70" s="632"/>
      <c r="AE70" s="642"/>
      <c r="AF70" s="642"/>
      <c r="AG70" s="632"/>
      <c r="AH70" s="632"/>
      <c r="AI70" s="632"/>
      <c r="AJ70" s="632"/>
      <c r="AK70" s="632"/>
      <c r="AL70" s="890"/>
      <c r="AM70" s="97"/>
      <c r="AN70" s="97"/>
      <c r="AO70" s="97"/>
      <c r="AP70" s="97"/>
      <c r="AQ70" s="97"/>
      <c r="AR70" s="97"/>
      <c r="AS70" s="97"/>
      <c r="AT70" s="97"/>
      <c r="AU70" s="97"/>
      <c r="AV70" s="97"/>
      <c r="AW70" s="97"/>
    </row>
    <row r="71" spans="2:51" ht="16.8" thickBot="1" x14ac:dyDescent="0.25">
      <c r="C71" s="639"/>
      <c r="D71" s="701"/>
      <c r="E71" s="606"/>
      <c r="F71" s="628"/>
      <c r="G71" s="711"/>
      <c r="H71" s="642"/>
      <c r="I71" s="632"/>
      <c r="J71" s="632"/>
      <c r="K71" s="603"/>
      <c r="L71" s="603"/>
      <c r="M71" s="603"/>
      <c r="N71" s="647"/>
      <c r="O71" s="632"/>
      <c r="P71" s="169" t="s">
        <v>170</v>
      </c>
      <c r="Q71" s="941" t="s">
        <v>171</v>
      </c>
      <c r="R71" s="942"/>
      <c r="S71" s="941" t="s">
        <v>172</v>
      </c>
      <c r="T71" s="707"/>
      <c r="U71" s="335" t="s">
        <v>401</v>
      </c>
      <c r="V71" s="335" t="s">
        <v>174</v>
      </c>
      <c r="W71" s="944" t="s">
        <v>402</v>
      </c>
      <c r="X71" s="944"/>
      <c r="Y71" s="335" t="s">
        <v>403</v>
      </c>
      <c r="Z71" s="898"/>
      <c r="AA71" s="940"/>
      <c r="AB71" s="603"/>
      <c r="AC71" s="603"/>
      <c r="AD71" s="632"/>
      <c r="AE71" s="642"/>
      <c r="AF71" s="642"/>
      <c r="AG71" s="632"/>
      <c r="AH71" s="632"/>
      <c r="AI71" s="632"/>
      <c r="AJ71" s="632"/>
      <c r="AK71" s="632"/>
      <c r="AL71" s="890"/>
      <c r="AM71" s="97"/>
      <c r="AN71" s="97"/>
      <c r="AO71" s="97"/>
      <c r="AP71" s="97"/>
      <c r="AQ71" s="97"/>
      <c r="AR71" s="97"/>
      <c r="AS71" s="97"/>
      <c r="AT71" s="97"/>
      <c r="AU71" s="97"/>
      <c r="AV71" s="97"/>
      <c r="AW71" s="97"/>
    </row>
    <row r="72" spans="2:51" ht="114" thickBot="1" x14ac:dyDescent="0.25">
      <c r="C72" s="640"/>
      <c r="D72" s="702"/>
      <c r="E72" s="607"/>
      <c r="F72" s="629"/>
      <c r="G72" s="712"/>
      <c r="H72" s="643"/>
      <c r="I72" s="633"/>
      <c r="J72" s="633"/>
      <c r="K72" s="604"/>
      <c r="L72" s="604"/>
      <c r="M72" s="604"/>
      <c r="N72" s="648"/>
      <c r="O72" s="62" t="s">
        <v>177</v>
      </c>
      <c r="P72" s="186" t="s">
        <v>404</v>
      </c>
      <c r="Q72" s="336" t="s">
        <v>405</v>
      </c>
      <c r="R72" s="337" t="s">
        <v>406</v>
      </c>
      <c r="S72" s="61" t="s">
        <v>407</v>
      </c>
      <c r="T72" s="62" t="s">
        <v>408</v>
      </c>
      <c r="U72" s="338" t="s">
        <v>409</v>
      </c>
      <c r="V72" s="338" t="s">
        <v>410</v>
      </c>
      <c r="W72" s="338" t="s">
        <v>411</v>
      </c>
      <c r="X72" s="338" t="s">
        <v>412</v>
      </c>
      <c r="Y72" s="338" t="s">
        <v>413</v>
      </c>
      <c r="Z72" s="62" t="s">
        <v>188</v>
      </c>
      <c r="AA72" s="901"/>
      <c r="AB72" s="604"/>
      <c r="AC72" s="604"/>
      <c r="AD72" s="633"/>
      <c r="AE72" s="643"/>
      <c r="AF72" s="643"/>
      <c r="AG72" s="633"/>
      <c r="AH72" s="633"/>
      <c r="AI72" s="633"/>
      <c r="AJ72" s="633"/>
      <c r="AK72" s="633"/>
      <c r="AL72" s="891"/>
      <c r="AM72" s="97"/>
      <c r="AN72" s="98" t="s">
        <v>414</v>
      </c>
      <c r="AO72" s="98" t="s">
        <v>415</v>
      </c>
      <c r="AP72" s="98" t="s">
        <v>416</v>
      </c>
      <c r="AQ72" s="98" t="s">
        <v>417</v>
      </c>
      <c r="AR72" s="245" t="s">
        <v>418</v>
      </c>
      <c r="AS72" s="97"/>
      <c r="AT72" s="97"/>
      <c r="AU72" s="97"/>
      <c r="AV72" s="97"/>
      <c r="AW72" s="99" t="s">
        <v>164</v>
      </c>
    </row>
    <row r="73" spans="2:51" x14ac:dyDescent="0.2">
      <c r="B73" t="s">
        <v>419</v>
      </c>
      <c r="C73" s="182">
        <v>1</v>
      </c>
      <c r="D73" s="200">
        <f>IFERROR(VLOOKUP(実施計画様式!D73,―!A$28:B$33,2,FALSE),0)</f>
        <v>1</v>
      </c>
      <c r="E73" s="257">
        <f>IFERROR(VLOOKUP(実施計画様式!E73,―!$C$40:$D$47,2,FALSE),0)</f>
        <v>2</v>
      </c>
      <c r="F73" s="182">
        <f>IFERROR(VLOOKUP(実施計画様式!F73,―!$E$2:$F$2,2,FALSE),0)</f>
        <v>2</v>
      </c>
      <c r="G73" s="182">
        <f>IFERROR(VLOOKUP(実施計画様式!G73,―!$G$2:$H$2,2,FALSE),0)</f>
        <v>2</v>
      </c>
      <c r="H73" s="182">
        <f>IFERROR(VLOOKUP(実施計画様式!H73,―!$I$2:$J$2,2,FALSE),0)</f>
        <v>2</v>
      </c>
      <c r="I73" s="182"/>
      <c r="J73" s="182">
        <f>IFERROR(VLOOKUP(実施計画様式!J73,―!$K$2:$L$2,2,FALSE),0)</f>
        <v>1</v>
      </c>
      <c r="K73" s="182">
        <f>IFERROR(VLOOKUP(実施計画様式!K73,―!$M$2:$N$2,2,FALSE),0)</f>
        <v>2</v>
      </c>
      <c r="L73" s="182">
        <v>99</v>
      </c>
      <c r="M73" s="182"/>
      <c r="N73" s="182"/>
      <c r="O73" s="182"/>
      <c r="P73" s="182"/>
      <c r="Q73" s="182"/>
      <c r="R73" s="182"/>
      <c r="S73" s="182"/>
      <c r="T73" s="182"/>
      <c r="U73" s="182"/>
      <c r="V73" s="182"/>
      <c r="W73" s="182"/>
      <c r="X73" s="182"/>
      <c r="Y73" s="182"/>
      <c r="Z73" s="182"/>
      <c r="AA73" s="182"/>
      <c r="AB73" s="182">
        <f>IFERROR(VLOOKUP(実施計画様式!AB73,―!$Q$2:$R$3,2,FALSE),0)</f>
        <v>1</v>
      </c>
      <c r="AC73" s="182">
        <f>IFERROR(VLOOKUP(実施計画様式!AC73,―!$S$2:$T$3,2,FALSE),0)</f>
        <v>2</v>
      </c>
      <c r="AD73" s="182">
        <f>IFERROR(VLOOKUP(実施計画様式!AD73,―!$U$2:$V$3,2,FALSE),0)</f>
        <v>1</v>
      </c>
      <c r="AE73" s="182">
        <f>IFERROR(VLOOKUP(実施計画様式!AE73,―!$AD$2:$AE$40,2,FALSE),0)</f>
        <v>9</v>
      </c>
      <c r="AF73" s="182">
        <f>IFERROR(VLOOKUP(実施計画様式!AF73,―!$AD$2:$AE$40,2,FALSE),0)</f>
        <v>25</v>
      </c>
      <c r="AG73" s="182"/>
      <c r="AH73" s="182"/>
      <c r="AI73" s="182">
        <f>IFERROR(VLOOKUP(実施計画様式!AI73,参考資料1_対象分野リスト!$C$3:$D$64,2,FALSE),0)</f>
        <v>1</v>
      </c>
      <c r="AJ73" s="182"/>
      <c r="AK73" s="182"/>
      <c r="AL73" s="182">
        <f>IFERROR(VLOOKUP(実施計画様式!AL73,―!$AA$2:$AB$7,2,FALSE),0)</f>
        <v>2</v>
      </c>
      <c r="AN73">
        <v>99</v>
      </c>
      <c r="AO73">
        <v>99</v>
      </c>
      <c r="AP73">
        <v>99</v>
      </c>
      <c r="AQ73">
        <v>99</v>
      </c>
      <c r="AR73">
        <v>99</v>
      </c>
      <c r="AW73" t="str">
        <f>IF(実施計画様式!F73="","",IF(PRODUCT(D73:AL73)=0,"error",""))</f>
        <v/>
      </c>
    </row>
    <row r="74" spans="2:51" x14ac:dyDescent="0.2">
      <c r="B74" t="s">
        <v>420</v>
      </c>
      <c r="C74" s="182">
        <v>2</v>
      </c>
      <c r="D74" s="201">
        <f>IFERROR(VLOOKUP(実施計画様式!D74,―!A$28:B$33,2,FALSE),0)</f>
        <v>2</v>
      </c>
      <c r="E74" s="182">
        <f>IFERROR(VLOOKUP(実施計画様式!E74,―!$C$40:$D$47,2,FALSE),0)</f>
        <v>3</v>
      </c>
      <c r="F74" s="182">
        <f>IFERROR(VLOOKUP(実施計画様式!F74,―!$E$2:$F$2,2,FALSE),0)</f>
        <v>2</v>
      </c>
      <c r="G74" s="182">
        <f>IFERROR(VLOOKUP(実施計画様式!G74,―!$G$2:$H$2,2,FALSE),0)</f>
        <v>2</v>
      </c>
      <c r="H74" s="182">
        <f>IFERROR(VLOOKUP(実施計画様式!H74,―!$I$2:$J$2,2,FALSE),0)</f>
        <v>2</v>
      </c>
      <c r="I74" s="182"/>
      <c r="J74" s="182">
        <f>IFERROR(VLOOKUP(実施計画様式!J74,―!$K$2:$L$2,2,FALSE),0)</f>
        <v>1</v>
      </c>
      <c r="K74" s="182">
        <f>IFERROR(VLOOKUP(実施計画様式!K74,―!$M$2:$N$2,2,FALSE),0)</f>
        <v>2</v>
      </c>
      <c r="L74" s="182">
        <v>99</v>
      </c>
      <c r="M74" s="182"/>
      <c r="N74" s="182"/>
      <c r="O74" s="182"/>
      <c r="P74" s="182"/>
      <c r="Q74" s="182"/>
      <c r="R74" s="182"/>
      <c r="S74" s="182"/>
      <c r="T74" s="182"/>
      <c r="U74" s="182"/>
      <c r="V74" s="182"/>
      <c r="W74" s="182"/>
      <c r="X74" s="182"/>
      <c r="Y74" s="182"/>
      <c r="Z74" s="182"/>
      <c r="AA74" s="182"/>
      <c r="AB74" s="182">
        <f>IFERROR(VLOOKUP(実施計画様式!AB74,―!$Q$2:$R$3,2,FALSE),0)</f>
        <v>1</v>
      </c>
      <c r="AC74" s="182">
        <f>IFERROR(VLOOKUP(実施計画様式!AC74,―!$S$2:$T$3,2,FALSE),0)</f>
        <v>2</v>
      </c>
      <c r="AD74" s="182">
        <f>IFERROR(VLOOKUP(実施計画様式!AD74,―!$U$2:$V$3,2,FALSE),0)</f>
        <v>1</v>
      </c>
      <c r="AE74" s="182">
        <f>IFERROR(VLOOKUP(実施計画様式!AE74,―!$AD$2:$AE$40,2,FALSE),0)</f>
        <v>16</v>
      </c>
      <c r="AF74" s="182">
        <f>IFERROR(VLOOKUP(実施計画様式!AF74,―!$AD$2:$AE$40,2,FALSE),0)</f>
        <v>25</v>
      </c>
      <c r="AG74" s="182"/>
      <c r="AH74" s="182"/>
      <c r="AI74" s="182">
        <f>IFERROR(VLOOKUP(実施計画様式!AI74,参考資料1_対象分野リスト!$C$3:$D$64,2,FALSE),0)</f>
        <v>1</v>
      </c>
      <c r="AJ74" s="182"/>
      <c r="AK74" s="182"/>
      <c r="AL74" s="182">
        <f>IFERROR(VLOOKUP(実施計画様式!AL74,―!$AA$2:$AB$7,2,FALSE),0)</f>
        <v>5</v>
      </c>
      <c r="AN74">
        <v>99</v>
      </c>
      <c r="AO74">
        <v>99</v>
      </c>
      <c r="AP74">
        <v>99</v>
      </c>
      <c r="AQ74">
        <v>99</v>
      </c>
      <c r="AR74">
        <v>99</v>
      </c>
      <c r="AW74" t="str">
        <f>IF(実施計画様式!F74="","",IF(PRODUCT(D74:AL74)=0,"error",""))</f>
        <v/>
      </c>
    </row>
    <row r="75" spans="2:51" x14ac:dyDescent="0.2">
      <c r="B75" t="s">
        <v>421</v>
      </c>
      <c r="C75" s="182">
        <v>3</v>
      </c>
      <c r="D75" s="201">
        <f>IFERROR(VLOOKUP(実施計画様式!D75,―!A$14:B$16,2,FALSE),0)</f>
        <v>0</v>
      </c>
      <c r="E75" s="182">
        <f>IFERROR(VLOOKUP(実施計画様式!E75,―!$C$40:$D$47,2,FALSE),0)</f>
        <v>0</v>
      </c>
      <c r="F75" s="182">
        <f>IFERROR(VLOOKUP(実施計画様式!F75,―!$E$2:$F$2,2,FALSE),0)</f>
        <v>0</v>
      </c>
      <c r="G75" s="182">
        <f>IFERROR(VLOOKUP(実施計画様式!G75,―!$G$2:$H$2,2,FALSE),0)</f>
        <v>0</v>
      </c>
      <c r="H75" s="182">
        <f>IFERROR(VLOOKUP(実施計画様式!H75,―!$I$2:$J$2,2,FALSE),0)</f>
        <v>0</v>
      </c>
      <c r="I75" s="182"/>
      <c r="J75" s="182">
        <f>IFERROR(VLOOKUP(実施計画様式!J75,―!$K$2:$L$2,2,FALSE),0)</f>
        <v>0</v>
      </c>
      <c r="K75" s="182">
        <f>IFERROR(VLOOKUP(実施計画様式!K75,―!$M$2:$N$2,2,FALSE),0)</f>
        <v>0</v>
      </c>
      <c r="L75" s="182">
        <v>99</v>
      </c>
      <c r="M75" s="182"/>
      <c r="N75" s="182"/>
      <c r="O75" s="182"/>
      <c r="P75" s="182"/>
      <c r="Q75" s="182"/>
      <c r="R75" s="182"/>
      <c r="S75" s="182"/>
      <c r="T75" s="182"/>
      <c r="U75" s="182"/>
      <c r="V75" s="182"/>
      <c r="W75" s="182"/>
      <c r="X75" s="182"/>
      <c r="Y75" s="182"/>
      <c r="Z75" s="182"/>
      <c r="AA75" s="182"/>
      <c r="AB75" s="182">
        <f>IFERROR(VLOOKUP(実施計画様式!AB75,―!$Q$2:$R$3,2,FALSE),0)</f>
        <v>0</v>
      </c>
      <c r="AC75" s="182">
        <f>IFERROR(VLOOKUP(実施計画様式!AC75,―!$S$2:$T$3,2,FALSE),0)</f>
        <v>0</v>
      </c>
      <c r="AD75" s="182">
        <f>IFERROR(VLOOKUP(実施計画様式!AD75,―!$U$2:$V$3,2,FALSE),0)</f>
        <v>0</v>
      </c>
      <c r="AE75" s="182">
        <f>IFERROR(VLOOKUP(実施計画様式!AE75,―!$AD$2:$AE$40,2,FALSE),0)</f>
        <v>0</v>
      </c>
      <c r="AF75" s="182">
        <f>IFERROR(VLOOKUP(実施計画様式!AF75,―!$AD$2:$AE$40,2,FALSE),0)</f>
        <v>0</v>
      </c>
      <c r="AG75" s="182"/>
      <c r="AH75" s="182"/>
      <c r="AI75" s="182">
        <f>IFERROR(VLOOKUP(実施計画様式!AI75,参考資料1_対象分野リスト!$C$3:$D$64,2,FALSE),0)</f>
        <v>0</v>
      </c>
      <c r="AJ75" s="182"/>
      <c r="AK75" s="182"/>
      <c r="AL75" s="182">
        <f>IFERROR(VLOOKUP(実施計画様式!AL75,―!$AA$2:$AB$7,2,FALSE),0)</f>
        <v>0</v>
      </c>
      <c r="AN75">
        <v>99</v>
      </c>
      <c r="AO75">
        <v>99</v>
      </c>
      <c r="AP75">
        <v>99</v>
      </c>
      <c r="AQ75">
        <v>99</v>
      </c>
      <c r="AR75">
        <v>99</v>
      </c>
      <c r="AW75" t="str">
        <f>IF(実施計画様式!F75="","",IF(PRODUCT(D75:AL75)=0,"error",""))</f>
        <v/>
      </c>
    </row>
    <row r="76" spans="2:51" x14ac:dyDescent="0.2">
      <c r="B76" t="s">
        <v>422</v>
      </c>
      <c r="C76" s="182">
        <v>4</v>
      </c>
      <c r="D76" s="201">
        <f>IFERROR(VLOOKUP(実施計画様式!D76,―!A$14:B$16,2,FALSE),0)</f>
        <v>0</v>
      </c>
      <c r="E76" s="182">
        <f>IFERROR(VLOOKUP(実施計画様式!E76,―!$C$40:$D$47,2,FALSE),0)</f>
        <v>0</v>
      </c>
      <c r="F76" s="182">
        <f>IFERROR(VLOOKUP(実施計画様式!F76,―!$E$2:$F$2,2,FALSE),0)</f>
        <v>0</v>
      </c>
      <c r="G76" s="182">
        <f>IFERROR(VLOOKUP(実施計画様式!G76,―!$G$2:$H$2,2,FALSE),0)</f>
        <v>0</v>
      </c>
      <c r="H76" s="182">
        <f>IFERROR(VLOOKUP(実施計画様式!H76,―!$I$2:$J$2,2,FALSE),0)</f>
        <v>0</v>
      </c>
      <c r="I76" s="182"/>
      <c r="J76" s="182">
        <f>IFERROR(VLOOKUP(実施計画様式!J76,―!$K$2:$L$2,2,FALSE),0)</f>
        <v>0</v>
      </c>
      <c r="K76" s="182">
        <f>IFERROR(VLOOKUP(実施計画様式!K76,―!$M$2:$N$2,2,FALSE),0)</f>
        <v>0</v>
      </c>
      <c r="L76" s="182">
        <v>99</v>
      </c>
      <c r="M76" s="182"/>
      <c r="N76" s="182"/>
      <c r="O76" s="182"/>
      <c r="P76" s="182"/>
      <c r="Q76" s="182"/>
      <c r="R76" s="182"/>
      <c r="S76" s="182"/>
      <c r="T76" s="182"/>
      <c r="U76" s="182"/>
      <c r="V76" s="182"/>
      <c r="W76" s="182"/>
      <c r="X76" s="182"/>
      <c r="Y76" s="182"/>
      <c r="Z76" s="182"/>
      <c r="AA76" s="182"/>
      <c r="AB76" s="182">
        <f>IFERROR(VLOOKUP(実施計画様式!AB76,―!$Q$2:$R$3,2,FALSE),0)</f>
        <v>0</v>
      </c>
      <c r="AC76" s="182">
        <f>IFERROR(VLOOKUP(実施計画様式!AC76,―!$S$2:$T$3,2,FALSE),0)</f>
        <v>0</v>
      </c>
      <c r="AD76" s="182">
        <f>IFERROR(VLOOKUP(実施計画様式!AD76,―!$U$2:$V$3,2,FALSE),0)</f>
        <v>0</v>
      </c>
      <c r="AE76" s="182">
        <f>IFERROR(VLOOKUP(実施計画様式!AE76,―!$AD$2:$AE$40,2,FALSE),0)</f>
        <v>0</v>
      </c>
      <c r="AF76" s="182">
        <f>IFERROR(VLOOKUP(実施計画様式!AF76,―!$AD$2:$AE$40,2,FALSE),0)</f>
        <v>0</v>
      </c>
      <c r="AG76" s="182"/>
      <c r="AH76" s="182"/>
      <c r="AI76" s="182">
        <f>IFERROR(VLOOKUP(実施計画様式!AI76,参考資料1_対象分野リスト!$C$3:$D$64,2,FALSE),0)</f>
        <v>0</v>
      </c>
      <c r="AJ76" s="182"/>
      <c r="AK76" s="182"/>
      <c r="AL76" s="182">
        <f>IFERROR(VLOOKUP(実施計画様式!AL76,―!$AA$2:$AB$7,2,FALSE),0)</f>
        <v>0</v>
      </c>
      <c r="AN76">
        <v>99</v>
      </c>
      <c r="AO76">
        <v>99</v>
      </c>
      <c r="AP76">
        <v>99</v>
      </c>
      <c r="AQ76">
        <v>99</v>
      </c>
      <c r="AR76">
        <v>99</v>
      </c>
      <c r="AW76" t="str">
        <f>IF(実施計画様式!F76="","",IF(PRODUCT(D76:AL76)=0,"error",""))</f>
        <v/>
      </c>
    </row>
    <row r="77" spans="2:51" x14ac:dyDescent="0.2">
      <c r="B77" t="s">
        <v>423</v>
      </c>
      <c r="C77" s="182">
        <v>5</v>
      </c>
      <c r="D77" s="201">
        <f>IFERROR(VLOOKUP(実施計画様式!D77,―!A$18:B$20,2,FALSE),0)</f>
        <v>0</v>
      </c>
      <c r="E77" s="182">
        <f>IFERROR(VLOOKUP(実施計画様式!E77,―!$C$40:$D$47,2,FALSE),0)</f>
        <v>0</v>
      </c>
      <c r="F77" s="182">
        <f>IFERROR(VLOOKUP(実施計画様式!F77,―!$E$2:$F$2,2,FALSE),0)</f>
        <v>0</v>
      </c>
      <c r="G77" s="182">
        <f>IFERROR(VLOOKUP(実施計画様式!G77,―!$G$2:$H$2,2,FALSE),0)</f>
        <v>0</v>
      </c>
      <c r="H77" s="182">
        <f>IFERROR(VLOOKUP(実施計画様式!H77,―!$I$2:$J$2,2,FALSE),0)</f>
        <v>0</v>
      </c>
      <c r="I77" s="182"/>
      <c r="J77" s="182">
        <f>IFERROR(VLOOKUP(実施計画様式!J77,―!$K$2:$L$2,2,FALSE),0)</f>
        <v>0</v>
      </c>
      <c r="K77" s="182">
        <f>IFERROR(VLOOKUP(実施計画様式!K77,―!$M$2:$N$2,2,FALSE),0)</f>
        <v>0</v>
      </c>
      <c r="L77" s="182">
        <v>99</v>
      </c>
      <c r="M77" s="182"/>
      <c r="N77" s="182"/>
      <c r="O77" s="182"/>
      <c r="P77" s="182"/>
      <c r="Q77" s="182"/>
      <c r="R77" s="182"/>
      <c r="S77" s="182"/>
      <c r="T77" s="182"/>
      <c r="U77" s="182"/>
      <c r="V77" s="182"/>
      <c r="W77" s="182"/>
      <c r="X77" s="182"/>
      <c r="Y77" s="182"/>
      <c r="Z77" s="182"/>
      <c r="AA77" s="182"/>
      <c r="AB77" s="182">
        <f>IFERROR(VLOOKUP(実施計画様式!AB77,―!$Q$2:$R$3,2,FALSE),0)</f>
        <v>0</v>
      </c>
      <c r="AC77" s="182">
        <f>IFERROR(VLOOKUP(実施計画様式!AC77,―!$S$2:$T$3,2,FALSE),0)</f>
        <v>0</v>
      </c>
      <c r="AD77" s="182">
        <f>IFERROR(VLOOKUP(実施計画様式!AD77,―!$U$2:$V$3,2,FALSE),0)</f>
        <v>0</v>
      </c>
      <c r="AE77" s="182">
        <f>IFERROR(VLOOKUP(実施計画様式!AE77,―!$AD$2:$AE$40,2,FALSE),0)</f>
        <v>0</v>
      </c>
      <c r="AF77" s="182">
        <f>IFERROR(VLOOKUP(実施計画様式!AF77,―!$AD$2:$AE$40,2,FALSE),0)</f>
        <v>0</v>
      </c>
      <c r="AG77" s="182"/>
      <c r="AH77" s="182"/>
      <c r="AI77" s="182">
        <f>IFERROR(VLOOKUP(実施計画様式!AI77,参考資料1_対象分野リスト!$C$3:$D$64,2,FALSE),0)</f>
        <v>0</v>
      </c>
      <c r="AJ77" s="182"/>
      <c r="AK77" s="182"/>
      <c r="AL77" s="182">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2">
      <c r="B78" t="s">
        <v>424</v>
      </c>
      <c r="C78" s="182">
        <v>6</v>
      </c>
      <c r="D78" s="201">
        <f>IFERROR(VLOOKUP(実施計画様式!D78,―!A$18:B$20,2,FALSE),0)</f>
        <v>0</v>
      </c>
      <c r="E78" s="182">
        <f>IFERROR(VLOOKUP(実施計画様式!E78,―!$C$40:$D$47,2,FALSE),0)</f>
        <v>0</v>
      </c>
      <c r="F78" s="182">
        <f>IFERROR(VLOOKUP(実施計画様式!F78,―!$E$2:$F$2,2,FALSE),0)</f>
        <v>0</v>
      </c>
      <c r="G78" s="182">
        <f>IFERROR(VLOOKUP(実施計画様式!G78,―!$G$2:$H$2,2,FALSE),0)</f>
        <v>0</v>
      </c>
      <c r="H78" s="182">
        <f>IFERROR(VLOOKUP(実施計画様式!H78,―!$I$2:$J$2,2,FALSE),0)</f>
        <v>0</v>
      </c>
      <c r="I78" s="182"/>
      <c r="J78" s="182">
        <f>IFERROR(VLOOKUP(実施計画様式!J78,―!$K$2:$L$2,2,FALSE),0)</f>
        <v>0</v>
      </c>
      <c r="K78" s="182">
        <f>IFERROR(VLOOKUP(実施計画様式!K78,―!$M$2:$N$2,2,FALSE),0)</f>
        <v>0</v>
      </c>
      <c r="L78" s="182">
        <v>99</v>
      </c>
      <c r="M78" s="182"/>
      <c r="N78" s="182"/>
      <c r="O78" s="182"/>
      <c r="P78" s="182"/>
      <c r="Q78" s="182"/>
      <c r="R78" s="182"/>
      <c r="S78" s="182"/>
      <c r="T78" s="182"/>
      <c r="U78" s="182"/>
      <c r="V78" s="182"/>
      <c r="W78" s="182"/>
      <c r="X78" s="182"/>
      <c r="Y78" s="182"/>
      <c r="Z78" s="182"/>
      <c r="AA78" s="182"/>
      <c r="AB78" s="182">
        <f>IFERROR(VLOOKUP(実施計画様式!AB78,―!$Q$2:$R$3,2,FALSE),0)</f>
        <v>0</v>
      </c>
      <c r="AC78" s="182">
        <f>IFERROR(VLOOKUP(実施計画様式!AC78,―!$S$2:$T$3,2,FALSE),0)</f>
        <v>0</v>
      </c>
      <c r="AD78" s="182">
        <f>IFERROR(VLOOKUP(実施計画様式!AD78,―!$U$2:$V$3,2,FALSE),0)</f>
        <v>0</v>
      </c>
      <c r="AE78" s="182">
        <f>IFERROR(VLOOKUP(実施計画様式!AE78,―!$AD$2:$AE$40,2,FALSE),0)</f>
        <v>0</v>
      </c>
      <c r="AF78" s="182">
        <f>IFERROR(VLOOKUP(実施計画様式!AF78,―!$AD$2:$AE$40,2,FALSE),0)</f>
        <v>0</v>
      </c>
      <c r="AG78" s="182"/>
      <c r="AH78" s="182"/>
      <c r="AI78" s="182">
        <f>IFERROR(VLOOKUP(実施計画様式!AI78,参考資料1_対象分野リスト!$C$3:$D$64,2,FALSE),0)</f>
        <v>0</v>
      </c>
      <c r="AJ78" s="182"/>
      <c r="AK78" s="182"/>
      <c r="AL78" s="182">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2">
      <c r="C79" s="229">
        <v>7</v>
      </c>
      <c r="D79" s="230">
        <f>IFERROR(VLOOKUP(実施計画様式!D79,―!A$22:B$22,2,FALSE),0)</f>
        <v>4</v>
      </c>
      <c r="E79" s="229">
        <f>IFERROR(VLOOKUP(実施計画様式!E79,―!$C$40:$D$47,2,FALSE),0)</f>
        <v>4</v>
      </c>
      <c r="F79" s="229">
        <f>IFERROR(VLOOKUP(実施計画様式!F79,―!$E$2:$F$2,2,FALSE),0)</f>
        <v>2</v>
      </c>
      <c r="G79" s="229">
        <f>IFERROR(VLOOKUP(実施計画様式!G79,―!$G$2:$H$2,2,FALSE),0)</f>
        <v>2</v>
      </c>
      <c r="H79" s="229">
        <f>IFERROR(VLOOKUP(実施計画様式!H79,―!$I$2:$J$2,2,FALSE),0)</f>
        <v>2</v>
      </c>
      <c r="I79" s="229"/>
      <c r="J79" s="229">
        <f>IFERROR(VLOOKUP(実施計画様式!J79,―!$K$4:$L$4,2,FALSE),0)</f>
        <v>2</v>
      </c>
      <c r="K79" s="229">
        <f>IFERROR(VLOOKUP(実施計画様式!K79,―!$M$2:$N$2,2,FALSE),0)</f>
        <v>2</v>
      </c>
      <c r="L79" s="229">
        <v>99</v>
      </c>
      <c r="M79" s="229"/>
      <c r="N79" s="229"/>
      <c r="O79" s="229"/>
      <c r="P79" s="229"/>
      <c r="Q79" s="229"/>
      <c r="R79" s="229"/>
      <c r="S79" s="229"/>
      <c r="T79" s="229"/>
      <c r="U79" s="229"/>
      <c r="V79" s="229"/>
      <c r="W79" s="229"/>
      <c r="X79" s="229"/>
      <c r="Y79" s="229"/>
      <c r="Z79" s="229"/>
      <c r="AA79" s="229"/>
      <c r="AB79" s="229">
        <f>IFERROR(VLOOKUP(実施計画様式!AB79,―!$Q$2:$R$3,2,FALSE),0)</f>
        <v>1</v>
      </c>
      <c r="AC79" s="229">
        <f>IFERROR(VLOOKUP(実施計画様式!AC79,―!$S$2:$T$3,2,FALSE),0)</f>
        <v>2</v>
      </c>
      <c r="AD79" s="229">
        <f>IFERROR(VLOOKUP(実施計画様式!AD79,―!$U$2:$V$3,2,FALSE),0)</f>
        <v>1</v>
      </c>
      <c r="AE79" s="229">
        <f>IFERROR(VLOOKUP(実施計画様式!AE79,―!$AD$2:$AE$40,2,FALSE),0)</f>
        <v>24</v>
      </c>
      <c r="AF79" s="229">
        <f>IFERROR(VLOOKUP(実施計画様式!AF79,―!$AD$2:$AE$40,2,FALSE),0)</f>
        <v>26</v>
      </c>
      <c r="AG79" s="229"/>
      <c r="AH79" s="229"/>
      <c r="AI79" s="229">
        <f>IFERROR(VLOOKUP(実施計画様式!AI79,参考資料1_対象分野リスト!$C$3:$D$64,2,FALSE),0)</f>
        <v>1</v>
      </c>
      <c r="AJ79" s="229"/>
      <c r="AK79" s="229"/>
      <c r="AL79" s="229">
        <f>IFERROR(VLOOKUP(実施計画様式!AL79,―!$AA$13:$AB$18,2,FALSE),0)</f>
        <v>5</v>
      </c>
      <c r="AN79">
        <v>99</v>
      </c>
      <c r="AO79">
        <v>99</v>
      </c>
      <c r="AP79">
        <v>99</v>
      </c>
      <c r="AQ79">
        <v>99</v>
      </c>
      <c r="AR79">
        <v>99</v>
      </c>
      <c r="AW79" t="str">
        <f>IF(実施計画様式!F79="","",IF(PRODUCT(D79:AL79)=0,"error",""))</f>
        <v/>
      </c>
    </row>
    <row r="80" spans="2:51" x14ac:dyDescent="0.2">
      <c r="C80" s="229">
        <v>8</v>
      </c>
      <c r="D80" s="230">
        <f>IFERROR(VLOOKUP(実施計画様式!D80,―!A$22:B$22,2,FALSE),0)</f>
        <v>0</v>
      </c>
      <c r="E80" s="229">
        <f>IFERROR(VLOOKUP(実施計画様式!E80,―!$C$40:$D$47,2,FALSE),0)</f>
        <v>0</v>
      </c>
      <c r="F80" s="229">
        <f>IFERROR(VLOOKUP(実施計画様式!F80,―!$E$2:$F$2,2,FALSE),0)</f>
        <v>0</v>
      </c>
      <c r="G80" s="229">
        <f>IFERROR(VLOOKUP(実施計画様式!G80,―!$G$2:$H$2,2,FALSE),0)</f>
        <v>0</v>
      </c>
      <c r="H80" s="229">
        <f>IFERROR(VLOOKUP(実施計画様式!H80,―!$I$2:$J$2,2,FALSE),0)</f>
        <v>0</v>
      </c>
      <c r="I80" s="229" t="str">
        <f>IF(実施計画様式!I80&lt;&gt;"","地方単独事業","")</f>
        <v/>
      </c>
      <c r="J80" s="229">
        <f>IFERROR(VLOOKUP(実施計画様式!J80,―!$K$4:$L$4,2,FALSE),0)</f>
        <v>0</v>
      </c>
      <c r="K80" s="229">
        <f>IFERROR(VLOOKUP(実施計画様式!K80,―!$M$2:$N$2,2,FALSE),0)</f>
        <v>0</v>
      </c>
      <c r="L80" s="229">
        <v>99</v>
      </c>
      <c r="M80" s="229"/>
      <c r="N80" s="229"/>
      <c r="O80" s="229"/>
      <c r="P80" s="229"/>
      <c r="Q80" s="229"/>
      <c r="R80" s="229"/>
      <c r="S80" s="229"/>
      <c r="T80" s="229"/>
      <c r="U80" s="229"/>
      <c r="V80" s="229"/>
      <c r="W80" s="229"/>
      <c r="X80" s="229"/>
      <c r="Y80" s="229"/>
      <c r="Z80" s="229"/>
      <c r="AA80" s="229"/>
      <c r="AB80" s="229">
        <f>IFERROR(VLOOKUP(実施計画様式!AB80,―!$Q$2:$R$3,2,FALSE),0)</f>
        <v>0</v>
      </c>
      <c r="AC80" s="229">
        <f>IFERROR(VLOOKUP(実施計画様式!AC80,―!$S$2:$T$3,2,FALSE),0)</f>
        <v>0</v>
      </c>
      <c r="AD80" s="229">
        <f>IFERROR(VLOOKUP(実施計画様式!AD80,―!$U$2:$V$3,2,FALSE),0)</f>
        <v>0</v>
      </c>
      <c r="AE80" s="229">
        <f>IFERROR(VLOOKUP(実施計画様式!AE80,―!$AD$2:$AE$40,2,FALSE),0)</f>
        <v>0</v>
      </c>
      <c r="AF80" s="229">
        <f>IFERROR(VLOOKUP(実施計画様式!AF80,―!$AD$2:$AE$40,2,FALSE),0)</f>
        <v>0</v>
      </c>
      <c r="AG80" s="229"/>
      <c r="AH80" s="229"/>
      <c r="AI80" s="229">
        <f>IFERROR(VLOOKUP(実施計画様式!AI80,参考資料1_対象分野リスト!$C$3:$D$64,2,FALSE),0)</f>
        <v>0</v>
      </c>
      <c r="AJ80" s="229"/>
      <c r="AK80" s="229"/>
      <c r="AL80" s="229">
        <f>IFERROR(VLOOKUP(実施計画様式!AL80,―!$AA$13:$AB$18,2,FALSE),0)</f>
        <v>0</v>
      </c>
      <c r="AN80">
        <v>99</v>
      </c>
      <c r="AO80">
        <v>99</v>
      </c>
      <c r="AP80">
        <v>99</v>
      </c>
      <c r="AQ80">
        <v>99</v>
      </c>
      <c r="AR80">
        <v>99</v>
      </c>
      <c r="AW80" t="str">
        <f>IF(実施計画様式!F80="","",IF(PRODUCT(D80:AL80)=0,"error",""))</f>
        <v/>
      </c>
    </row>
    <row r="81" spans="3:49" x14ac:dyDescent="0.2">
      <c r="C81" s="229">
        <v>9</v>
      </c>
      <c r="D81" s="230">
        <f>IFERROR(VLOOKUP(実施計画様式!D81,―!A$22:B$22,2,FALSE),0)</f>
        <v>0</v>
      </c>
      <c r="E81" s="229">
        <f>IFERROR(VLOOKUP(実施計画様式!E81,―!$C$40:$D$47,2,FALSE),0)</f>
        <v>0</v>
      </c>
      <c r="F81" s="229">
        <f>IFERROR(VLOOKUP(実施計画様式!F81,―!$E$2:$F$2,2,FALSE),0)</f>
        <v>0</v>
      </c>
      <c r="G81" s="229">
        <f>IFERROR(VLOOKUP(実施計画様式!G81,―!$G$2:$H$2,2,FALSE),0)</f>
        <v>0</v>
      </c>
      <c r="H81" s="229">
        <f>IFERROR(VLOOKUP(実施計画様式!H81,―!$I$2:$J$2,2,FALSE),0)</f>
        <v>0</v>
      </c>
      <c r="I81" s="229"/>
      <c r="J81" s="229">
        <f>IFERROR(VLOOKUP(実施計画様式!J81,―!$K$4:$L$4,2,FALSE),0)</f>
        <v>0</v>
      </c>
      <c r="K81" s="229">
        <f>IFERROR(VLOOKUP(実施計画様式!K81,―!$M$2:$N$2,2,FALSE),0)</f>
        <v>0</v>
      </c>
      <c r="L81" s="229">
        <v>99</v>
      </c>
      <c r="M81" s="229"/>
      <c r="N81" s="229"/>
      <c r="O81" s="229"/>
      <c r="P81" s="229"/>
      <c r="Q81" s="229"/>
      <c r="R81" s="229"/>
      <c r="S81" s="229"/>
      <c r="T81" s="229"/>
      <c r="U81" s="229"/>
      <c r="V81" s="229"/>
      <c r="W81" s="229"/>
      <c r="X81" s="229"/>
      <c r="Y81" s="229"/>
      <c r="Z81" s="229"/>
      <c r="AA81" s="229"/>
      <c r="AB81" s="229">
        <f>IFERROR(VLOOKUP(実施計画様式!AB81,―!$Q$2:$R$3,2,FALSE),0)</f>
        <v>0</v>
      </c>
      <c r="AC81" s="229">
        <f>IFERROR(VLOOKUP(実施計画様式!AC81,―!$S$2:$T$3,2,FALSE),0)</f>
        <v>0</v>
      </c>
      <c r="AD81" s="229">
        <f>IFERROR(VLOOKUP(実施計画様式!AD81,―!$U$2:$V$3,2,FALSE),0)</f>
        <v>0</v>
      </c>
      <c r="AE81" s="229">
        <f>IFERROR(VLOOKUP(実施計画様式!AE81,―!$AD$2:$AE$40,2,FALSE),0)</f>
        <v>0</v>
      </c>
      <c r="AF81" s="229">
        <f>IFERROR(VLOOKUP(実施計画様式!AF81,―!$AD$2:$AE$40,2,FALSE),0)</f>
        <v>0</v>
      </c>
      <c r="AG81" s="229"/>
      <c r="AH81" s="229"/>
      <c r="AI81" s="229">
        <f>IFERROR(VLOOKUP(実施計画様式!AI81,参考資料1_対象分野リスト!$C$3:$D$64,2,FALSE),0)</f>
        <v>0</v>
      </c>
      <c r="AJ81" s="229"/>
      <c r="AK81" s="229"/>
      <c r="AL81" s="229">
        <f>IFERROR(VLOOKUP(実施計画様式!AL81,―!$AA$13:$AB$18,2,FALSE),0)</f>
        <v>0</v>
      </c>
      <c r="AN81">
        <v>99</v>
      </c>
      <c r="AO81">
        <v>99</v>
      </c>
      <c r="AP81">
        <v>99</v>
      </c>
      <c r="AQ81">
        <v>99</v>
      </c>
      <c r="AR81">
        <v>99</v>
      </c>
      <c r="AW81" t="str">
        <f>IF(実施計画様式!F81="","",IF(PRODUCT(D81:AL81)=0,"error",""))</f>
        <v/>
      </c>
    </row>
    <row r="82" spans="3:49" x14ac:dyDescent="0.2">
      <c r="C82" s="229">
        <v>10</v>
      </c>
      <c r="D82" s="230">
        <f>IFERROR(VLOOKUP(実施計画様式!D82,―!A$22:B$22,2,FALSE),0)</f>
        <v>0</v>
      </c>
      <c r="E82" s="229">
        <f>IFERROR(VLOOKUP(実施計画様式!E82,―!$C$40:$D$47,2,FALSE),0)</f>
        <v>0</v>
      </c>
      <c r="F82" s="229">
        <f>IFERROR(VLOOKUP(実施計画様式!F82,―!$E$2:$F$2,2,FALSE),0)</f>
        <v>0</v>
      </c>
      <c r="G82" s="229">
        <f>IFERROR(VLOOKUP(実施計画様式!G82,―!$G$2:$H$2,2,FALSE),0)</f>
        <v>0</v>
      </c>
      <c r="H82" s="229">
        <f>IFERROR(VLOOKUP(実施計画様式!H82,―!$I$2:$J$2,2,FALSE),0)</f>
        <v>0</v>
      </c>
      <c r="I82" s="229"/>
      <c r="J82" s="229">
        <f>IFERROR(VLOOKUP(実施計画様式!J82,―!$K$4:$L$4,2,FALSE),0)</f>
        <v>0</v>
      </c>
      <c r="K82" s="229">
        <f>IFERROR(VLOOKUP(実施計画様式!K82,―!$M$2:$N$2,2,FALSE),0)</f>
        <v>0</v>
      </c>
      <c r="L82" s="229">
        <v>99</v>
      </c>
      <c r="M82" s="229"/>
      <c r="N82" s="229"/>
      <c r="O82" s="229"/>
      <c r="P82" s="229"/>
      <c r="Q82" s="229"/>
      <c r="R82" s="229"/>
      <c r="S82" s="229"/>
      <c r="T82" s="229"/>
      <c r="U82" s="229"/>
      <c r="V82" s="229"/>
      <c r="W82" s="229"/>
      <c r="X82" s="229"/>
      <c r="Y82" s="229"/>
      <c r="Z82" s="229"/>
      <c r="AA82" s="229"/>
      <c r="AB82" s="229">
        <f>IFERROR(VLOOKUP(実施計画様式!AB82,―!$Q$2:$R$3,2,FALSE),0)</f>
        <v>0</v>
      </c>
      <c r="AC82" s="229">
        <f>IFERROR(VLOOKUP(実施計画様式!AC82,―!$S$2:$T$3,2,FALSE),0)</f>
        <v>0</v>
      </c>
      <c r="AD82" s="229">
        <f>IFERROR(VLOOKUP(実施計画様式!AD82,―!$U$2:$V$3,2,FALSE),0)</f>
        <v>0</v>
      </c>
      <c r="AE82" s="229">
        <f>IFERROR(VLOOKUP(実施計画様式!AE82,―!$AD$2:$AE$40,2,FALSE),0)</f>
        <v>0</v>
      </c>
      <c r="AF82" s="229">
        <f>IFERROR(VLOOKUP(実施計画様式!AF82,―!$AD$2:$AE$40,2,FALSE),0)</f>
        <v>0</v>
      </c>
      <c r="AG82" s="229"/>
      <c r="AH82" s="229"/>
      <c r="AI82" s="229">
        <f>IFERROR(VLOOKUP(実施計画様式!AI82,参考資料1_対象分野リスト!$C$3:$D$64,2,FALSE),0)</f>
        <v>0</v>
      </c>
      <c r="AJ82" s="229"/>
      <c r="AK82" s="229"/>
      <c r="AL82" s="229">
        <f>IFERROR(VLOOKUP(実施計画様式!AL82,―!$AA$13:$AB$18,2,FALSE),0)</f>
        <v>0</v>
      </c>
      <c r="AN82">
        <v>99</v>
      </c>
      <c r="AO82">
        <v>99</v>
      </c>
      <c r="AP82">
        <v>99</v>
      </c>
      <c r="AQ82">
        <v>99</v>
      </c>
      <c r="AR82">
        <v>99</v>
      </c>
      <c r="AW82" t="str">
        <f>IF(実施計画様式!F82="","",IF(PRODUCT(D82:AL82)=0,"error",""))</f>
        <v/>
      </c>
    </row>
    <row r="83" spans="3:49" x14ac:dyDescent="0.2">
      <c r="C83">
        <v>11</v>
      </c>
      <c r="D83" s="6">
        <f>IFERROR(VLOOKUP(実施計画様式!D83,―!A$24:B$26,2,FALSE),0)</f>
        <v>4</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2</v>
      </c>
      <c r="K83">
        <f>IFERROR(VLOOKUP(実施計画様式!K83,―!$M$2:$N$2,2,FALSE),0)</f>
        <v>2</v>
      </c>
      <c r="L83">
        <f>IFERROR(VLOOKUP(実施計画様式!L83,―!$O$2:$P$10,2,FALSE),0)</f>
        <v>7</v>
      </c>
      <c r="AB83">
        <f>IFERROR(VLOOKUP(実施計画様式!AB83,―!$Q$2:$R$3,2,FALSE),0)</f>
        <v>1</v>
      </c>
      <c r="AC83">
        <f>IFERROR(VLOOKUP(実施計画様式!AC83,―!$S$2:$T$3,2,FALSE),0)</f>
        <v>1</v>
      </c>
      <c r="AD83">
        <f>IFERROR(VLOOKUP(実施計画様式!AD83,―!$U$2:$V$3,2,FALSE),0)</f>
        <v>1</v>
      </c>
      <c r="AE83">
        <f>IFERROR(VLOOKUP(実施計画様式!AE83,―!$AD$2:$AE$40,2,FALSE),0)</f>
        <v>24</v>
      </c>
      <c r="AF83">
        <f>IFERROR(VLOOKUP(実施計画様式!AF83,―!$AD$2:$AE$40,2,FALSE),0)</f>
        <v>26</v>
      </c>
      <c r="AI83">
        <f>IFERROR(VLOOKUP(実施計画様式!AI83,参考資料1_対象分野リスト!$C$3:$D$64,2,FALSE),0)</f>
        <v>1</v>
      </c>
      <c r="AL83">
        <f>IFERROR(VLOOKUP(実施計画様式!AL83,―!$AA$2:$AB$7,2,FALSE),0)</f>
        <v>5</v>
      </c>
      <c r="AN83" t="str">
        <f>IF(AD83=1,"事業終期_R6_通常",IF(AD83=2,"事業終期_R6_基金",0))</f>
        <v>事業終期_R6_通常</v>
      </c>
      <c r="AO83">
        <v>99</v>
      </c>
      <c r="AP83" t="str">
        <f>IF(D83=1,"経済対策との関係",IF(D83=4,"経済対策との関係_R6",""))</f>
        <v>経済対策との関係_R6</v>
      </c>
      <c r="AQ83" t="str">
        <f>IF(D83=1,"対象分野",IF(D83=4,"対象分野_R6",""))</f>
        <v>対象分野_R6</v>
      </c>
      <c r="AR83" t="str">
        <f>IF(D83=1,"予算区分_通常",IF(D83=4,"予算区分_R6_通常",""))</f>
        <v>予算区分_R6_通常</v>
      </c>
      <c r="AW83" s="100" t="str">
        <f>IF(実施計画様式!F83="","",IF(PRODUCT(D83:AL83)=0,"error",""))</f>
        <v/>
      </c>
    </row>
    <row r="84" spans="3:49" x14ac:dyDescent="0.2">
      <c r="C84">
        <v>12</v>
      </c>
      <c r="D84" s="6">
        <f>IFERROR(VLOOKUP(実施計画様式!D84,―!A$24:B$26,2,FALSE),0)</f>
        <v>4</v>
      </c>
      <c r="E84">
        <f>IFERROR(VLOOKUP(実施計画様式!E84,―!$C$40:$D$47,2,FALSE),0)</f>
        <v>1</v>
      </c>
      <c r="F84">
        <f>IFERROR(VLOOKUP(実施計画様式!F84,―!$E$2:$F$2,2,FALSE),0)</f>
        <v>2</v>
      </c>
      <c r="G84">
        <f>IFERROR(VLOOKUP(実施計画様式!G84,―!$G$2:$H$2,2,FALSE),0)</f>
        <v>2</v>
      </c>
      <c r="H84">
        <f>IFERROR(VLOOKUP(実施計画様式!H84,―!$I$2:$J$2,2,FALSE),0)</f>
        <v>2</v>
      </c>
      <c r="J84">
        <f>IFERROR(VLOOKUP(実施計画様式!J84,―!$K$2:$L$6,2,FALSE),0)</f>
        <v>2</v>
      </c>
      <c r="K84">
        <f>IFERROR(VLOOKUP(実施計画様式!K84,―!$M$2:$N$2,2,FALSE),0)</f>
        <v>2</v>
      </c>
      <c r="L84">
        <f>IFERROR(VLOOKUP(実施計画様式!L84,―!$O$2:$P$10,2,FALSE),0)</f>
        <v>2</v>
      </c>
      <c r="AB84">
        <f>IFERROR(VLOOKUP(実施計画様式!AB84,―!$Q$2:$R$3,2,FALSE),0)</f>
        <v>1</v>
      </c>
      <c r="AC84">
        <f>IFERROR(VLOOKUP(実施計画様式!AC84,―!$S$2:$T$3,2,FALSE),0)</f>
        <v>1</v>
      </c>
      <c r="AD84">
        <f>IFERROR(VLOOKUP(実施計画様式!AD84,―!$U$2:$V$3,2,FALSE),0)</f>
        <v>1</v>
      </c>
      <c r="AE84">
        <f>IFERROR(VLOOKUP(実施計画様式!AE84,―!$AD$2:$AE$40,2,FALSE),0)</f>
        <v>24</v>
      </c>
      <c r="AF84">
        <f>IFERROR(VLOOKUP(実施計画様式!AF84,―!$AD$2:$AE$40,2,FALSE),0)</f>
        <v>26</v>
      </c>
      <c r="AI84">
        <f>IFERROR(VLOOKUP(実施計画様式!AI84,参考資料1_対象分野リスト!$C$3:$D$64,2,FALSE),0)</f>
        <v>14</v>
      </c>
      <c r="AL84">
        <f>IFERROR(VLOOKUP(実施計画様式!AL84,―!$AA$2:$AB$7,2,FALSE),0)</f>
        <v>5</v>
      </c>
      <c r="AN84" t="str">
        <f t="shared" ref="AN84:AN143" si="0">IF(AD84=1,"事業終期_R6_通常",IF(AD84=2,"事業終期_R6_基金",0))</f>
        <v>事業終期_R6_通常</v>
      </c>
      <c r="AO84">
        <v>99</v>
      </c>
      <c r="AP84" t="str">
        <f t="shared" ref="AP84:AP147" si="1">IF(D84=1,"経済対策との関係",IF(D84=4,"経済対策との関係_R6",""))</f>
        <v>経済対策との関係_R6</v>
      </c>
      <c r="AQ84" t="str">
        <f t="shared" ref="AQ84:AQ147" si="2">IF(D84=1,"対象分野",IF(D84=4,"対象分野_R6",""))</f>
        <v>対象分野_R6</v>
      </c>
      <c r="AR84" t="str">
        <f t="shared" ref="AR84:AR147" si="3">IF(D84=1,"予算区分_通常",IF(D84=4,"予算区分_R6_通常",""))</f>
        <v>予算区分_R6_通常</v>
      </c>
      <c r="AW84" s="100" t="str">
        <f>IF(実施計画様式!F84="","",IF(PRODUCT(D84:AL84)=0,"error",""))</f>
        <v/>
      </c>
    </row>
    <row r="85" spans="3:49" x14ac:dyDescent="0.2">
      <c r="C85">
        <v>13</v>
      </c>
      <c r="D85" s="6">
        <f>IFERROR(VLOOKUP(実施計画様式!D85,―!A$24:B$26,2,FALSE),0)</f>
        <v>4</v>
      </c>
      <c r="E85">
        <f>IFERROR(VLOOKUP(実施計画様式!E85,―!$C$40:$D$47,2,FALSE),0)</f>
        <v>1</v>
      </c>
      <c r="F85">
        <f>IFERROR(VLOOKUP(実施計画様式!F85,―!$E$2:$F$2,2,FALSE),0)</f>
        <v>2</v>
      </c>
      <c r="G85">
        <f>IFERROR(VLOOKUP(実施計画様式!G85,―!$G$2:$H$2,2,FALSE),0)</f>
        <v>2</v>
      </c>
      <c r="H85">
        <f>IFERROR(VLOOKUP(実施計画様式!H85,―!$I$2:$J$2,2,FALSE),0)</f>
        <v>2</v>
      </c>
      <c r="J85">
        <f>IFERROR(VLOOKUP(実施計画様式!J85,―!$K$2:$L$6,2,FALSE),0)</f>
        <v>2</v>
      </c>
      <c r="K85">
        <f>IFERROR(VLOOKUP(実施計画様式!K85,―!$M$2:$N$2,2,FALSE),0)</f>
        <v>2</v>
      </c>
      <c r="L85">
        <f>IFERROR(VLOOKUP(実施計画様式!L85,―!$O$2:$P$10,2,FALSE),0)</f>
        <v>2</v>
      </c>
      <c r="AB85">
        <f>IFERROR(VLOOKUP(実施計画様式!AB85,―!$Q$2:$R$3,2,FALSE),0)</f>
        <v>1</v>
      </c>
      <c r="AC85">
        <f>IFERROR(VLOOKUP(実施計画様式!AC85,―!$S$2:$T$3,2,FALSE),0)</f>
        <v>1</v>
      </c>
      <c r="AD85">
        <f>IFERROR(VLOOKUP(実施計画様式!AD85,―!$U$2:$V$3,2,FALSE),0)</f>
        <v>1</v>
      </c>
      <c r="AE85">
        <f>IFERROR(VLOOKUP(実施計画様式!AE85,―!$AD$2:$AE$40,2,FALSE),0)</f>
        <v>24</v>
      </c>
      <c r="AF85">
        <f>IFERROR(VLOOKUP(実施計画様式!AF85,―!$AD$2:$AE$40,2,FALSE),0)</f>
        <v>26</v>
      </c>
      <c r="AI85">
        <f>IFERROR(VLOOKUP(実施計画様式!AI85,参考資料1_対象分野リスト!$C$3:$D$64,2,FALSE),0)</f>
        <v>14</v>
      </c>
      <c r="AL85">
        <f>IFERROR(VLOOKUP(実施計画様式!AL85,―!$AA$2:$AB$7,2,FALSE),0)</f>
        <v>5</v>
      </c>
      <c r="AN85" t="str">
        <f t="shared" si="0"/>
        <v>事業終期_R6_通常</v>
      </c>
      <c r="AO85">
        <v>99</v>
      </c>
      <c r="AP85" t="str">
        <f t="shared" si="1"/>
        <v>経済対策との関係_R6</v>
      </c>
      <c r="AQ85" t="str">
        <f t="shared" si="2"/>
        <v>対象分野_R6</v>
      </c>
      <c r="AR85" t="str">
        <f t="shared" si="3"/>
        <v>予算区分_R6_通常</v>
      </c>
      <c r="AW85" s="100" t="str">
        <f>IF(実施計画様式!F85="","",IF(PRODUCT(D85:AL85)=0,"error",""))</f>
        <v/>
      </c>
    </row>
    <row r="86" spans="3:49" x14ac:dyDescent="0.2">
      <c r="C86">
        <v>14</v>
      </c>
      <c r="D86" s="6">
        <f>IFERROR(VLOOKUP(実施計画様式!D86,―!A$24:B$26,2,FALSE),0)</f>
        <v>4</v>
      </c>
      <c r="E86">
        <f>IFERROR(VLOOKUP(実施計画様式!E86,―!$C$40:$D$47,2,FALSE),0)</f>
        <v>1</v>
      </c>
      <c r="F86">
        <f>IFERROR(VLOOKUP(実施計画様式!F86,―!$E$2:$F$2,2,FALSE),0)</f>
        <v>2</v>
      </c>
      <c r="G86">
        <f>IFERROR(VLOOKUP(実施計画様式!G86,―!$G$2:$H$2,2,FALSE),0)</f>
        <v>2</v>
      </c>
      <c r="H86">
        <f>IFERROR(VLOOKUP(実施計画様式!H86,―!$I$2:$J$2,2,FALSE),0)</f>
        <v>2</v>
      </c>
      <c r="J86">
        <f>IFERROR(VLOOKUP(実施計画様式!J86,―!$K$2:$L$6,2,FALSE),0)</f>
        <v>2</v>
      </c>
      <c r="K86">
        <f>IFERROR(VLOOKUP(実施計画様式!K86,―!$M$2:$N$2,2,FALSE),0)</f>
        <v>2</v>
      </c>
      <c r="L86">
        <f>IFERROR(VLOOKUP(実施計画様式!L86,―!$O$2:$P$10,2,FALSE),0)</f>
        <v>2</v>
      </c>
      <c r="AB86">
        <f>IFERROR(VLOOKUP(実施計画様式!AB86,―!$Q$2:$R$3,2,FALSE),0)</f>
        <v>1</v>
      </c>
      <c r="AC86">
        <f>IFERROR(VLOOKUP(実施計画様式!AC86,―!$S$2:$T$3,2,FALSE),0)</f>
        <v>1</v>
      </c>
      <c r="AD86">
        <f>IFERROR(VLOOKUP(実施計画様式!AD86,―!$U$2:$V$3,2,FALSE),0)</f>
        <v>1</v>
      </c>
      <c r="AE86">
        <f>IFERROR(VLOOKUP(実施計画様式!AE86,―!$AD$2:$AE$40,2,FALSE),0)</f>
        <v>24</v>
      </c>
      <c r="AF86">
        <f>IFERROR(VLOOKUP(実施計画様式!AF86,―!$AD$2:$AE$40,2,FALSE),0)</f>
        <v>26</v>
      </c>
      <c r="AI86">
        <f>IFERROR(VLOOKUP(実施計画様式!AI86,参考資料1_対象分野リスト!$C$3:$D$64,2,FALSE),0)</f>
        <v>14</v>
      </c>
      <c r="AL86">
        <f>IFERROR(VLOOKUP(実施計画様式!AL86,―!$AA$2:$AB$7,2,FALSE),0)</f>
        <v>5</v>
      </c>
      <c r="AN86" t="str">
        <f t="shared" si="0"/>
        <v>事業終期_R6_通常</v>
      </c>
      <c r="AO86">
        <v>99</v>
      </c>
      <c r="AP86" t="str">
        <f t="shared" si="1"/>
        <v>経済対策との関係_R6</v>
      </c>
      <c r="AQ86" t="str">
        <f t="shared" si="2"/>
        <v>対象分野_R6</v>
      </c>
      <c r="AR86" t="str">
        <f t="shared" si="3"/>
        <v>予算区分_R6_通常</v>
      </c>
      <c r="AW86" s="100" t="str">
        <f>IF(実施計画様式!F86="","",IF(PRODUCT(D86:AL86)=0,"error",""))</f>
        <v/>
      </c>
    </row>
    <row r="87" spans="3:49" x14ac:dyDescent="0.2">
      <c r="C87">
        <v>15</v>
      </c>
      <c r="D87" s="6">
        <f>IFERROR(VLOOKUP(実施計画様式!D87,―!A$24:B$26,2,FALSE),0)</f>
        <v>4</v>
      </c>
      <c r="E87">
        <f>IFERROR(VLOOKUP(実施計画様式!E87,―!$C$40:$D$47,2,FALSE),0)</f>
        <v>1</v>
      </c>
      <c r="F87">
        <f>IFERROR(VLOOKUP(実施計画様式!F87,―!$E$2:$F$2,2,FALSE),0)</f>
        <v>2</v>
      </c>
      <c r="G87">
        <f>IFERROR(VLOOKUP(実施計画様式!G87,―!$G$2:$H$2,2,FALSE),0)</f>
        <v>2</v>
      </c>
      <c r="H87">
        <f>IFERROR(VLOOKUP(実施計画様式!H87,―!$I$2:$J$2,2,FALSE),0)</f>
        <v>2</v>
      </c>
      <c r="J87">
        <f>IFERROR(VLOOKUP(実施計画様式!J87,―!$K$2:$L$6,2,FALSE),0)</f>
        <v>2</v>
      </c>
      <c r="K87">
        <f>IFERROR(VLOOKUP(実施計画様式!K87,―!$M$2:$N$2,2,FALSE),0)</f>
        <v>2</v>
      </c>
      <c r="L87">
        <f>IFERROR(VLOOKUP(実施計画様式!L87,―!$O$2:$P$10,2,FALSE),0)</f>
        <v>2</v>
      </c>
      <c r="AB87">
        <f>IFERROR(VLOOKUP(実施計画様式!AB87,―!$Q$2:$R$3,2,FALSE),0)</f>
        <v>1</v>
      </c>
      <c r="AC87">
        <f>IFERROR(VLOOKUP(実施計画様式!AC87,―!$S$2:$T$3,2,FALSE),0)</f>
        <v>1</v>
      </c>
      <c r="AD87">
        <f>IFERROR(VLOOKUP(実施計画様式!AD87,―!$U$2:$V$3,2,FALSE),0)</f>
        <v>1</v>
      </c>
      <c r="AE87">
        <f>IFERROR(VLOOKUP(実施計画様式!AE87,―!$AD$2:$AE$40,2,FALSE),0)</f>
        <v>24</v>
      </c>
      <c r="AF87">
        <f>IFERROR(VLOOKUP(実施計画様式!AF87,―!$AD$2:$AE$40,2,FALSE),0)</f>
        <v>26</v>
      </c>
      <c r="AI87">
        <f>IFERROR(VLOOKUP(実施計画様式!AI87,参考資料1_対象分野リスト!$C$3:$D$64,2,FALSE),0)</f>
        <v>1</v>
      </c>
      <c r="AL87">
        <f>IFERROR(VLOOKUP(実施計画様式!AL87,―!$AA$2:$AB$7,2,FALSE),0)</f>
        <v>5</v>
      </c>
      <c r="AN87" t="str">
        <f t="shared" si="0"/>
        <v>事業終期_R6_通常</v>
      </c>
      <c r="AO87">
        <v>99</v>
      </c>
      <c r="AP87" t="str">
        <f t="shared" si="1"/>
        <v>経済対策との関係_R6</v>
      </c>
      <c r="AQ87" t="str">
        <f t="shared" si="2"/>
        <v>対象分野_R6</v>
      </c>
      <c r="AR87" t="str">
        <f t="shared" si="3"/>
        <v>予算区分_R6_通常</v>
      </c>
      <c r="AW87" s="100" t="str">
        <f>IF(実施計画様式!F87="","",IF(PRODUCT(D87:AL87)=0,"error",""))</f>
        <v/>
      </c>
    </row>
    <row r="88" spans="3:49" x14ac:dyDescent="0.2">
      <c r="C88">
        <v>16</v>
      </c>
      <c r="D88" s="6">
        <f>IFERROR(VLOOKUP(実施計画様式!D88,―!A$24:B$26,2,FALSE),0)</f>
        <v>4</v>
      </c>
      <c r="E88">
        <f>IFERROR(VLOOKUP(実施計画様式!E88,―!$C$40:$D$47,2,FALSE),0)</f>
        <v>1</v>
      </c>
      <c r="F88">
        <f>IFERROR(VLOOKUP(実施計画様式!F88,―!$E$2:$F$2,2,FALSE),0)</f>
        <v>2</v>
      </c>
      <c r="G88">
        <f>IFERROR(VLOOKUP(実施計画様式!G88,―!$G$2:$H$2,2,FALSE),0)</f>
        <v>2</v>
      </c>
      <c r="H88">
        <f>IFERROR(VLOOKUP(実施計画様式!H88,―!$I$2:$J$2,2,FALSE),0)</f>
        <v>2</v>
      </c>
      <c r="J88">
        <f>IFERROR(VLOOKUP(実施計画様式!J88,―!$K$2:$L$6,2,FALSE),0)</f>
        <v>2</v>
      </c>
      <c r="K88">
        <f>IFERROR(VLOOKUP(実施計画様式!K88,―!$M$2:$N$2,2,FALSE),0)</f>
        <v>2</v>
      </c>
      <c r="L88">
        <f>IFERROR(VLOOKUP(実施計画様式!L88,―!$O$2:$P$10,2,FALSE),0)</f>
        <v>2</v>
      </c>
      <c r="AB88">
        <f>IFERROR(VLOOKUP(実施計画様式!AB88,―!$Q$2:$R$3,2,FALSE),0)</f>
        <v>1</v>
      </c>
      <c r="AC88">
        <f>IFERROR(VLOOKUP(実施計画様式!AC88,―!$S$2:$T$3,2,FALSE),0)</f>
        <v>1</v>
      </c>
      <c r="AD88">
        <f>IFERROR(VLOOKUP(実施計画様式!AD88,―!$U$2:$V$3,2,FALSE),0)</f>
        <v>1</v>
      </c>
      <c r="AE88">
        <f>IFERROR(VLOOKUP(実施計画様式!AE88,―!$AD$2:$AE$40,2,FALSE),0)</f>
        <v>24</v>
      </c>
      <c r="AF88">
        <f>IFERROR(VLOOKUP(実施計画様式!AF88,―!$AD$2:$AE$40,2,FALSE),0)</f>
        <v>26</v>
      </c>
      <c r="AI88">
        <f>IFERROR(VLOOKUP(実施計画様式!AI88,参考資料1_対象分野リスト!$C$3:$D$64,2,FALSE),0)</f>
        <v>2</v>
      </c>
      <c r="AL88">
        <f>IFERROR(VLOOKUP(実施計画様式!AL88,―!$AA$2:$AB$7,2,FALSE),0)</f>
        <v>5</v>
      </c>
      <c r="AN88" t="str">
        <f t="shared" si="0"/>
        <v>事業終期_R6_通常</v>
      </c>
      <c r="AO88">
        <v>99</v>
      </c>
      <c r="AP88" t="str">
        <f t="shared" si="1"/>
        <v>経済対策との関係_R6</v>
      </c>
      <c r="AQ88" t="str">
        <f t="shared" si="2"/>
        <v>対象分野_R6</v>
      </c>
      <c r="AR88" t="str">
        <f t="shared" si="3"/>
        <v>予算区分_R6_通常</v>
      </c>
      <c r="AW88" s="100" t="str">
        <f>IF(実施計画様式!F88="","",IF(PRODUCT(D88:AL88)=0,"error",""))</f>
        <v/>
      </c>
    </row>
    <row r="89" spans="3:49" x14ac:dyDescent="0.2">
      <c r="C89">
        <v>17</v>
      </c>
      <c r="D89" s="6">
        <f>IFERROR(VLOOKUP(実施計画様式!D89,―!A$24:B$26,2,FALSE),0)</f>
        <v>4</v>
      </c>
      <c r="E89">
        <f>IFERROR(VLOOKUP(実施計画様式!E89,―!$C$40:$D$47,2,FALSE),0)</f>
        <v>1</v>
      </c>
      <c r="F89">
        <f>IFERROR(VLOOKUP(実施計画様式!F89,―!$E$2:$F$2,2,FALSE),0)</f>
        <v>2</v>
      </c>
      <c r="G89">
        <f>IFERROR(VLOOKUP(実施計画様式!G89,―!$G$2:$H$2,2,FALSE),0)</f>
        <v>2</v>
      </c>
      <c r="H89">
        <f>IFERROR(VLOOKUP(実施計画様式!H89,―!$I$2:$J$2,2,FALSE),0)</f>
        <v>2</v>
      </c>
      <c r="J89">
        <f>IFERROR(VLOOKUP(実施計画様式!J89,―!$K$2:$L$6,2,FALSE),0)</f>
        <v>2</v>
      </c>
      <c r="K89">
        <f>IFERROR(VLOOKUP(実施計画様式!K89,―!$M$2:$N$2,2,FALSE),0)</f>
        <v>2</v>
      </c>
      <c r="L89">
        <f>IFERROR(VLOOKUP(実施計画様式!L89,―!$O$2:$P$10,2,FALSE),0)</f>
        <v>4</v>
      </c>
      <c r="AB89">
        <f>IFERROR(VLOOKUP(実施計画様式!AB89,―!$Q$2:$R$3,2,FALSE),0)</f>
        <v>1</v>
      </c>
      <c r="AC89">
        <f>IFERROR(VLOOKUP(実施計画様式!AC89,―!$S$2:$T$3,2,FALSE),0)</f>
        <v>1</v>
      </c>
      <c r="AD89">
        <f>IFERROR(VLOOKUP(実施計画様式!AD89,―!$U$2:$V$3,2,FALSE),0)</f>
        <v>1</v>
      </c>
      <c r="AE89">
        <f>IFERROR(VLOOKUP(実施計画様式!AE89,―!$AD$2:$AE$40,2,FALSE),0)</f>
        <v>24</v>
      </c>
      <c r="AF89">
        <f>IFERROR(VLOOKUP(実施計画様式!AF89,―!$AD$2:$AE$40,2,FALSE),0)</f>
        <v>26</v>
      </c>
      <c r="AI89">
        <f>IFERROR(VLOOKUP(実施計画様式!AI89,参考資料1_対象分野リスト!$C$3:$D$64,2,FALSE),0)</f>
        <v>24</v>
      </c>
      <c r="AL89">
        <f>IFERROR(VLOOKUP(実施計画様式!AL89,―!$AA$2:$AB$7,2,FALSE),0)</f>
        <v>5</v>
      </c>
      <c r="AN89" t="str">
        <f t="shared" si="0"/>
        <v>事業終期_R6_通常</v>
      </c>
      <c r="AO89">
        <v>99</v>
      </c>
      <c r="AP89" t="str">
        <f t="shared" si="1"/>
        <v>経済対策との関係_R6</v>
      </c>
      <c r="AQ89" t="str">
        <f t="shared" si="2"/>
        <v>対象分野_R6</v>
      </c>
      <c r="AR89" t="str">
        <f t="shared" si="3"/>
        <v>予算区分_R6_通常</v>
      </c>
      <c r="AW89" s="100" t="str">
        <f>IF(実施計画様式!F89="","",IF(PRODUCT(D89:AL89)=0,"error",""))</f>
        <v/>
      </c>
    </row>
    <row r="90" spans="3:49" x14ac:dyDescent="0.2">
      <c r="C90">
        <v>18</v>
      </c>
      <c r="D90" s="6">
        <f>IFERROR(VLOOKUP(実施計画様式!D90,―!A$24:B$26,2,FALSE),0)</f>
        <v>4</v>
      </c>
      <c r="E90">
        <f>IFERROR(VLOOKUP(実施計画様式!E90,―!$C$40:$D$47,2,FALSE),0)</f>
        <v>1</v>
      </c>
      <c r="F90">
        <f>IFERROR(VLOOKUP(実施計画様式!F90,―!$E$2:$F$2,2,FALSE),0)</f>
        <v>2</v>
      </c>
      <c r="G90">
        <f>IFERROR(VLOOKUP(実施計画様式!G90,―!$G$2:$H$2,2,FALSE),0)</f>
        <v>2</v>
      </c>
      <c r="H90">
        <f>IFERROR(VLOOKUP(実施計画様式!H90,―!$I$2:$J$2,2,FALSE),0)</f>
        <v>2</v>
      </c>
      <c r="J90">
        <f>IFERROR(VLOOKUP(実施計画様式!J90,―!$K$2:$L$6,2,FALSE),0)</f>
        <v>2</v>
      </c>
      <c r="K90">
        <f>IFERROR(VLOOKUP(実施計画様式!K90,―!$M$2:$N$2,2,FALSE),0)</f>
        <v>2</v>
      </c>
      <c r="L90">
        <f>IFERROR(VLOOKUP(実施計画様式!L90,―!$O$2:$P$10,2,FALSE),0)</f>
        <v>5</v>
      </c>
      <c r="AB90">
        <f>IFERROR(VLOOKUP(実施計画様式!AB90,―!$Q$2:$R$3,2,FALSE),0)</f>
        <v>1</v>
      </c>
      <c r="AC90">
        <f>IFERROR(VLOOKUP(実施計画様式!AC90,―!$S$2:$T$3,2,FALSE),0)</f>
        <v>1</v>
      </c>
      <c r="AD90">
        <f>IFERROR(VLOOKUP(実施計画様式!AD90,―!$U$2:$V$3,2,FALSE),0)</f>
        <v>1</v>
      </c>
      <c r="AE90">
        <f>IFERROR(VLOOKUP(実施計画様式!AE90,―!$AD$2:$AE$40,2,FALSE),0)</f>
        <v>24</v>
      </c>
      <c r="AF90">
        <f>IFERROR(VLOOKUP(実施計画様式!AF90,―!$AD$2:$AE$40,2,FALSE),0)</f>
        <v>26</v>
      </c>
      <c r="AI90">
        <f>IFERROR(VLOOKUP(実施計画様式!AI90,参考資料1_対象分野リスト!$C$3:$D$64,2,FALSE),0)</f>
        <v>5</v>
      </c>
      <c r="AL90">
        <f>IFERROR(VLOOKUP(実施計画様式!AL90,―!$AA$2:$AB$7,2,FALSE),0)</f>
        <v>5</v>
      </c>
      <c r="AN90" t="str">
        <f t="shared" si="0"/>
        <v>事業終期_R6_通常</v>
      </c>
      <c r="AO90">
        <v>99</v>
      </c>
      <c r="AP90" t="str">
        <f t="shared" si="1"/>
        <v>経済対策との関係_R6</v>
      </c>
      <c r="AQ90" t="str">
        <f t="shared" si="2"/>
        <v>対象分野_R6</v>
      </c>
      <c r="AR90" t="str">
        <f t="shared" si="3"/>
        <v>予算区分_R6_通常</v>
      </c>
      <c r="AW90" s="100" t="str">
        <f>IF(実施計画様式!F90="","",IF(PRODUCT(D90:AL90)=0,"error",""))</f>
        <v/>
      </c>
    </row>
    <row r="91" spans="3:49" x14ac:dyDescent="0.2">
      <c r="C91">
        <v>19</v>
      </c>
      <c r="D91" s="6">
        <f>IFERROR(VLOOKUP(実施計画様式!D91,―!A$24:B$26,2,FALSE),0)</f>
        <v>4</v>
      </c>
      <c r="E91">
        <f>IFERROR(VLOOKUP(実施計画様式!E91,―!$C$40:$D$47,2,FALSE),0)</f>
        <v>1</v>
      </c>
      <c r="F91">
        <f>IFERROR(VLOOKUP(実施計画様式!F91,―!$E$2:$F$2,2,FALSE),0)</f>
        <v>2</v>
      </c>
      <c r="G91">
        <f>IFERROR(VLOOKUP(実施計画様式!G91,―!$G$2:$H$2,2,FALSE),0)</f>
        <v>2</v>
      </c>
      <c r="H91">
        <f>IFERROR(VLOOKUP(実施計画様式!H91,―!$I$2:$J$2,2,FALSE),0)</f>
        <v>2</v>
      </c>
      <c r="J91">
        <f>IFERROR(VLOOKUP(実施計画様式!J91,―!$K$2:$L$6,2,FALSE),0)</f>
        <v>2</v>
      </c>
      <c r="K91">
        <f>IFERROR(VLOOKUP(実施計画様式!K91,―!$M$2:$N$2,2,FALSE),0)</f>
        <v>2</v>
      </c>
      <c r="L91">
        <f>IFERROR(VLOOKUP(実施計画様式!L91,―!$O$2:$P$10,2,FALSE),0)</f>
        <v>5</v>
      </c>
      <c r="AB91">
        <f>IFERROR(VLOOKUP(実施計画様式!AB91,―!$Q$2:$R$3,2,FALSE),0)</f>
        <v>1</v>
      </c>
      <c r="AC91">
        <f>IFERROR(VLOOKUP(実施計画様式!AC91,―!$S$2:$T$3,2,FALSE),0)</f>
        <v>1</v>
      </c>
      <c r="AD91">
        <f>IFERROR(VLOOKUP(実施計画様式!AD91,―!$U$2:$V$3,2,FALSE),0)</f>
        <v>1</v>
      </c>
      <c r="AE91">
        <f>IFERROR(VLOOKUP(実施計画様式!AE91,―!$AD$2:$AE$40,2,FALSE),0)</f>
        <v>24</v>
      </c>
      <c r="AF91">
        <f>IFERROR(VLOOKUP(実施計画様式!AF91,―!$AD$2:$AE$40,2,FALSE),0)</f>
        <v>26</v>
      </c>
      <c r="AI91">
        <f>IFERROR(VLOOKUP(実施計画様式!AI91,参考資料1_対象分野リスト!$C$3:$D$64,2,FALSE),0)</f>
        <v>3</v>
      </c>
      <c r="AL91">
        <f>IFERROR(VLOOKUP(実施計画様式!AL91,―!$AA$2:$AB$7,2,FALSE),0)</f>
        <v>5</v>
      </c>
      <c r="AN91" t="str">
        <f t="shared" si="0"/>
        <v>事業終期_R6_通常</v>
      </c>
      <c r="AO91">
        <v>99</v>
      </c>
      <c r="AP91" t="str">
        <f t="shared" si="1"/>
        <v>経済対策との関係_R6</v>
      </c>
      <c r="AQ91" t="str">
        <f t="shared" si="2"/>
        <v>対象分野_R6</v>
      </c>
      <c r="AR91" t="str">
        <f t="shared" si="3"/>
        <v>予算区分_R6_通常</v>
      </c>
      <c r="AW91" s="100" t="str">
        <f>IF(実施計画様式!F91="","",IF(PRODUCT(D91:AL91)=0,"error",""))</f>
        <v/>
      </c>
    </row>
    <row r="92" spans="3:49" x14ac:dyDescent="0.2">
      <c r="C92">
        <v>20</v>
      </c>
      <c r="D92" s="6">
        <f>IFERROR(VLOOKUP(実施計画様式!D92,―!A$24:B$26,2,FALSE),0)</f>
        <v>4</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IFERROR(VLOOKUP(実施計画様式!J92,―!$K$2:$L$6,2,FALSE),0)</f>
        <v>2</v>
      </c>
      <c r="K92">
        <f>IFERROR(VLOOKUP(実施計画様式!K92,―!$M$2:$N$2,2,FALSE),0)</f>
        <v>2</v>
      </c>
      <c r="L92">
        <f>IFERROR(VLOOKUP(実施計画様式!L92,―!$O$2:$P$10,2,FALSE),0)</f>
        <v>5</v>
      </c>
      <c r="AB92">
        <f>IFERROR(VLOOKUP(実施計画様式!AB92,―!$Q$2:$R$3,2,FALSE),0)</f>
        <v>1</v>
      </c>
      <c r="AC92">
        <f>IFERROR(VLOOKUP(実施計画様式!AC92,―!$S$2:$T$3,2,FALSE),0)</f>
        <v>1</v>
      </c>
      <c r="AD92">
        <f>IFERROR(VLOOKUP(実施計画様式!AD92,―!$U$2:$V$3,2,FALSE),0)</f>
        <v>1</v>
      </c>
      <c r="AE92">
        <f>IFERROR(VLOOKUP(実施計画様式!AE92,―!$AD$2:$AE$40,2,FALSE),0)</f>
        <v>24</v>
      </c>
      <c r="AF92">
        <f>IFERROR(VLOOKUP(実施計画様式!AF92,―!$AD$2:$AE$40,2,FALSE),0)</f>
        <v>26</v>
      </c>
      <c r="AI92">
        <f>IFERROR(VLOOKUP(実施計画様式!AI92,参考資料1_対象分野リスト!$C$3:$D$64,2,FALSE),0)</f>
        <v>1</v>
      </c>
      <c r="AL92">
        <f>IFERROR(VLOOKUP(実施計画様式!AL92,―!$AA$2:$AB$7,2,FALSE),0)</f>
        <v>5</v>
      </c>
      <c r="AN92" t="str">
        <f t="shared" si="0"/>
        <v>事業終期_R6_通常</v>
      </c>
      <c r="AO92">
        <v>99</v>
      </c>
      <c r="AP92" t="str">
        <f t="shared" si="1"/>
        <v>経済対策との関係_R6</v>
      </c>
      <c r="AQ92" t="str">
        <f t="shared" si="2"/>
        <v>対象分野_R6</v>
      </c>
      <c r="AR92" t="str">
        <f t="shared" si="3"/>
        <v>予算区分_R6_通常</v>
      </c>
      <c r="AW92" s="100" t="str">
        <f>IF(実施計画様式!F92="","",IF(PRODUCT(D92:AL92)=0,"error",""))</f>
        <v/>
      </c>
    </row>
    <row r="93" spans="3:49" x14ac:dyDescent="0.2">
      <c r="C93">
        <v>21</v>
      </c>
      <c r="D93" s="6">
        <f>IFERROR(VLOOKUP(実施計画様式!D93,―!A$24:B$26,2,FALSE),0)</f>
        <v>4</v>
      </c>
      <c r="E93">
        <f>IFERROR(VLOOKUP(実施計画様式!E93,―!$C$40:$D$47,2,FALSE),0)</f>
        <v>1</v>
      </c>
      <c r="F93">
        <f>IFERROR(VLOOKUP(実施計画様式!F93,―!$E$2:$F$2,2,FALSE),0)</f>
        <v>2</v>
      </c>
      <c r="G93">
        <f>IFERROR(VLOOKUP(実施計画様式!G93,―!$G$2:$H$2,2,FALSE),0)</f>
        <v>2</v>
      </c>
      <c r="H93">
        <f>IFERROR(VLOOKUP(実施計画様式!H93,―!$I$2:$J$2,2,FALSE),0)</f>
        <v>2</v>
      </c>
      <c r="J93">
        <f>IFERROR(VLOOKUP(実施計画様式!J93,―!$K$2:$L$6,2,FALSE),0)</f>
        <v>2</v>
      </c>
      <c r="K93">
        <f>IFERROR(VLOOKUP(実施計画様式!K93,―!$M$2:$N$2,2,FALSE),0)</f>
        <v>2</v>
      </c>
      <c r="L93">
        <f>IFERROR(VLOOKUP(実施計画様式!L93,―!$O$2:$P$10,2,FALSE),0)</f>
        <v>6</v>
      </c>
      <c r="AB93">
        <f>IFERROR(VLOOKUP(実施計画様式!AB93,―!$Q$2:$R$3,2,FALSE),0)</f>
        <v>1</v>
      </c>
      <c r="AC93">
        <f>IFERROR(VLOOKUP(実施計画様式!AC93,―!$S$2:$T$3,2,FALSE),0)</f>
        <v>1</v>
      </c>
      <c r="AD93">
        <f>IFERROR(VLOOKUP(実施計画様式!AD93,―!$U$2:$V$3,2,FALSE),0)</f>
        <v>1</v>
      </c>
      <c r="AE93">
        <f>IFERROR(VLOOKUP(実施計画様式!AE93,―!$AD$2:$AE$40,2,FALSE),0)</f>
        <v>24</v>
      </c>
      <c r="AF93">
        <f>IFERROR(VLOOKUP(実施計画様式!AF93,―!$AD$2:$AE$40,2,FALSE),0)</f>
        <v>26</v>
      </c>
      <c r="AI93">
        <f>IFERROR(VLOOKUP(実施計画様式!AI93,参考資料1_対象分野リスト!$C$3:$D$64,2,FALSE),0)</f>
        <v>27</v>
      </c>
      <c r="AL93">
        <f>IFERROR(VLOOKUP(実施計画様式!AL93,―!$AA$2:$AB$7,2,FALSE),0)</f>
        <v>5</v>
      </c>
      <c r="AN93" t="str">
        <f t="shared" si="0"/>
        <v>事業終期_R6_通常</v>
      </c>
      <c r="AO93">
        <v>99</v>
      </c>
      <c r="AP93" t="str">
        <f t="shared" si="1"/>
        <v>経済対策との関係_R6</v>
      </c>
      <c r="AQ93" t="str">
        <f t="shared" si="2"/>
        <v>対象分野_R6</v>
      </c>
      <c r="AR93" t="str">
        <f t="shared" si="3"/>
        <v>予算区分_R6_通常</v>
      </c>
      <c r="AW93" s="100" t="str">
        <f>IF(実施計画様式!F93="","",IF(PRODUCT(D93:AL93)=0,"error",""))</f>
        <v/>
      </c>
    </row>
    <row r="94" spans="3:49" x14ac:dyDescent="0.2">
      <c r="C94">
        <v>22</v>
      </c>
      <c r="D94" s="6">
        <f>IFERROR(VLOOKUP(実施計画様式!D94,―!A$24:B$26,2,FALSE),0)</f>
        <v>4</v>
      </c>
      <c r="E94">
        <f>IFERROR(VLOOKUP(実施計画様式!E94,―!$C$40:$D$47,2,FALSE),0)</f>
        <v>1</v>
      </c>
      <c r="F94">
        <f>IFERROR(VLOOKUP(実施計画様式!F94,―!$E$2:$F$2,2,FALSE),0)</f>
        <v>2</v>
      </c>
      <c r="G94">
        <f>IFERROR(VLOOKUP(実施計画様式!G94,―!$G$2:$H$2,2,FALSE),0)</f>
        <v>2</v>
      </c>
      <c r="H94">
        <f>IFERROR(VLOOKUP(実施計画様式!H94,―!$I$2:$J$2,2,FALSE),0)</f>
        <v>2</v>
      </c>
      <c r="J94">
        <f>IFERROR(VLOOKUP(実施計画様式!J94,―!$K$2:$L$6,2,FALSE),0)</f>
        <v>2</v>
      </c>
      <c r="K94">
        <f>IFERROR(VLOOKUP(実施計画様式!K94,―!$M$2:$N$2,2,FALSE),0)</f>
        <v>2</v>
      </c>
      <c r="L94">
        <f>IFERROR(VLOOKUP(実施計画様式!L94,―!$O$2:$P$10,2,FALSE),0)</f>
        <v>7</v>
      </c>
      <c r="AB94">
        <f>IFERROR(VLOOKUP(実施計画様式!AB94,―!$Q$2:$R$3,2,FALSE),0)</f>
        <v>1</v>
      </c>
      <c r="AC94">
        <f>IFERROR(VLOOKUP(実施計画様式!AC94,―!$S$2:$T$3,2,FALSE),0)</f>
        <v>1</v>
      </c>
      <c r="AD94">
        <f>IFERROR(VLOOKUP(実施計画様式!AD94,―!$U$2:$V$3,2,FALSE),0)</f>
        <v>1</v>
      </c>
      <c r="AE94">
        <f>IFERROR(VLOOKUP(実施計画様式!AE94,―!$AD$2:$AE$40,2,FALSE),0)</f>
        <v>24</v>
      </c>
      <c r="AF94">
        <f>IFERROR(VLOOKUP(実施計画様式!AF94,―!$AD$2:$AE$40,2,FALSE),0)</f>
        <v>26</v>
      </c>
      <c r="AI94">
        <f>IFERROR(VLOOKUP(実施計画様式!AI94,参考資料1_対象分野リスト!$C$3:$D$64,2,FALSE),0)</f>
        <v>1</v>
      </c>
      <c r="AL94">
        <f>IFERROR(VLOOKUP(実施計画様式!AL94,―!$AA$2:$AB$7,2,FALSE),0)</f>
        <v>5</v>
      </c>
      <c r="AN94" t="str">
        <f t="shared" si="0"/>
        <v>事業終期_R6_通常</v>
      </c>
      <c r="AO94">
        <v>99</v>
      </c>
      <c r="AP94" t="str">
        <f t="shared" si="1"/>
        <v>経済対策との関係_R6</v>
      </c>
      <c r="AQ94" t="str">
        <f t="shared" si="2"/>
        <v>対象分野_R6</v>
      </c>
      <c r="AR94" t="str">
        <f t="shared" si="3"/>
        <v>予算区分_R6_通常</v>
      </c>
      <c r="AW94" s="100" t="str">
        <f>IF(実施計画様式!F94="","",IF(PRODUCT(D94:AL94)=0,"error",""))</f>
        <v/>
      </c>
    </row>
    <row r="95" spans="3:49" x14ac:dyDescent="0.2">
      <c r="C95">
        <v>23</v>
      </c>
      <c r="D95" s="6">
        <f>IFERROR(VLOOKUP(実施計画様式!D95,―!A$24:B$26,2,FALSE),0)</f>
        <v>4</v>
      </c>
      <c r="E95">
        <f>IFERROR(VLOOKUP(実施計画様式!E95,―!$C$40:$D$47,2,FALSE),0)</f>
        <v>1</v>
      </c>
      <c r="F95">
        <f>IFERROR(VLOOKUP(実施計画様式!F95,―!$E$2:$F$2,2,FALSE),0)</f>
        <v>2</v>
      </c>
      <c r="G95">
        <f>IFERROR(VLOOKUP(実施計画様式!G95,―!$G$2:$H$2,2,FALSE),0)</f>
        <v>2</v>
      </c>
      <c r="H95">
        <f>IFERROR(VLOOKUP(実施計画様式!H95,―!$I$2:$J$2,2,FALSE),0)</f>
        <v>2</v>
      </c>
      <c r="J95">
        <f>IFERROR(VLOOKUP(実施計画様式!J95,―!$K$2:$L$6,2,FALSE),0)</f>
        <v>2</v>
      </c>
      <c r="K95">
        <f>IFERROR(VLOOKUP(実施計画様式!K95,―!$M$2:$N$2,2,FALSE),0)</f>
        <v>2</v>
      </c>
      <c r="L95">
        <f>IFERROR(VLOOKUP(実施計画様式!L95,―!$O$2:$P$10,2,FALSE),0)</f>
        <v>8</v>
      </c>
      <c r="AB95">
        <f>IFERROR(VLOOKUP(実施計画様式!AB95,―!$Q$2:$R$3,2,FALSE),0)</f>
        <v>1</v>
      </c>
      <c r="AC95">
        <f>IFERROR(VLOOKUP(実施計画様式!AC95,―!$S$2:$T$3,2,FALSE),0)</f>
        <v>1</v>
      </c>
      <c r="AD95">
        <f>IFERROR(VLOOKUP(実施計画様式!AD95,―!$U$2:$V$3,2,FALSE),0)</f>
        <v>1</v>
      </c>
      <c r="AE95">
        <f>IFERROR(VLOOKUP(実施計画様式!AE95,―!$AD$2:$AE$40,2,FALSE),0)</f>
        <v>24</v>
      </c>
      <c r="AF95">
        <f>IFERROR(VLOOKUP(実施計画様式!AF95,―!$AD$2:$AE$40,2,FALSE),0)</f>
        <v>26</v>
      </c>
      <c r="AI95">
        <f>IFERROR(VLOOKUP(実施計画様式!AI95,参考資料1_対象分野リスト!$C$3:$D$64,2,FALSE),0)</f>
        <v>21</v>
      </c>
      <c r="AL95">
        <f>IFERROR(VLOOKUP(実施計画様式!AL95,―!$AA$2:$AB$7,2,FALSE),0)</f>
        <v>5</v>
      </c>
      <c r="AN95" t="str">
        <f t="shared" si="0"/>
        <v>事業終期_R6_通常</v>
      </c>
      <c r="AO95">
        <v>99</v>
      </c>
      <c r="AP95" t="str">
        <f t="shared" si="1"/>
        <v>経済対策との関係_R6</v>
      </c>
      <c r="AQ95" t="str">
        <f t="shared" si="2"/>
        <v>対象分野_R6</v>
      </c>
      <c r="AR95" t="str">
        <f t="shared" si="3"/>
        <v>予算区分_R6_通常</v>
      </c>
      <c r="AW95" s="100" t="str">
        <f>IF(実施計画様式!F95="","",IF(PRODUCT(D95:AL95)=0,"error",""))</f>
        <v/>
      </c>
    </row>
    <row r="96" spans="3:49" x14ac:dyDescent="0.2">
      <c r="C96">
        <v>24</v>
      </c>
      <c r="D96" s="6">
        <f>IFERROR(VLOOKUP(実施計画様式!D96,―!A$24:B$26,2,FALSE),0)</f>
        <v>4</v>
      </c>
      <c r="E96">
        <f>IFERROR(VLOOKUP(実施計画様式!E96,―!$C$40:$D$47,2,FALSE),0)</f>
        <v>1</v>
      </c>
      <c r="F96">
        <f>IFERROR(VLOOKUP(実施計画様式!F96,―!$E$2:$F$2,2,FALSE),0)</f>
        <v>2</v>
      </c>
      <c r="G96">
        <f>IFERROR(VLOOKUP(実施計画様式!G96,―!$G$2:$H$2,2,FALSE),0)</f>
        <v>2</v>
      </c>
      <c r="H96">
        <f>IFERROR(VLOOKUP(実施計画様式!H96,―!$I$2:$J$2,2,FALSE),0)</f>
        <v>2</v>
      </c>
      <c r="J96">
        <f>IFERROR(VLOOKUP(実施計画様式!J96,―!$K$2:$L$6,2,FALSE),0)</f>
        <v>2</v>
      </c>
      <c r="K96">
        <f>IFERROR(VLOOKUP(実施計画様式!K96,―!$M$2:$N$2,2,FALSE),0)</f>
        <v>2</v>
      </c>
      <c r="L96">
        <f>IFERROR(VLOOKUP(実施計画様式!L96,―!$O$2:$P$10,2,FALSE),0)</f>
        <v>3</v>
      </c>
      <c r="AB96">
        <f>IFERROR(VLOOKUP(実施計画様式!AB96,―!$Q$2:$R$3,2,FALSE),0)</f>
        <v>1</v>
      </c>
      <c r="AC96">
        <f>IFERROR(VLOOKUP(実施計画様式!AC96,―!$S$2:$T$3,2,FALSE),0)</f>
        <v>1</v>
      </c>
      <c r="AD96">
        <f>IFERROR(VLOOKUP(実施計画様式!AD96,―!$U$2:$V$3,2,FALSE),0)</f>
        <v>1</v>
      </c>
      <c r="AE96">
        <f>IFERROR(VLOOKUP(実施計画様式!AE96,―!$AD$2:$AE$40,2,FALSE),0)</f>
        <v>24</v>
      </c>
      <c r="AF96">
        <f>IFERROR(VLOOKUP(実施計画様式!AF96,―!$AD$2:$AE$40,2,FALSE),0)</f>
        <v>26</v>
      </c>
      <c r="AI96">
        <f>IFERROR(VLOOKUP(実施計画様式!AI96,参考資料1_対象分野リスト!$C$3:$D$64,2,FALSE),0)</f>
        <v>1</v>
      </c>
      <c r="AL96">
        <f>IFERROR(VLOOKUP(実施計画様式!AL96,―!$AA$2:$AB$7,2,FALSE),0)</f>
        <v>5</v>
      </c>
      <c r="AN96" t="str">
        <f t="shared" si="0"/>
        <v>事業終期_R6_通常</v>
      </c>
      <c r="AO96">
        <v>99</v>
      </c>
      <c r="AP96" t="str">
        <f t="shared" si="1"/>
        <v>経済対策との関係_R6</v>
      </c>
      <c r="AQ96" t="str">
        <f t="shared" si="2"/>
        <v>対象分野_R6</v>
      </c>
      <c r="AR96" t="str">
        <f t="shared" si="3"/>
        <v>予算区分_R6_通常</v>
      </c>
      <c r="AW96" s="100" t="str">
        <f>IF(実施計画様式!F96="","",IF(PRODUCT(D96:AL96)=0,"error",""))</f>
        <v/>
      </c>
    </row>
    <row r="97" spans="3:49" x14ac:dyDescent="0.2">
      <c r="C97">
        <v>25</v>
      </c>
      <c r="D97" s="6">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00" t="str">
        <f>IF(実施計画様式!F97="","",IF(PRODUCT(D97:AL97)=0,"error",""))</f>
        <v/>
      </c>
    </row>
    <row r="98" spans="3:49" x14ac:dyDescent="0.2">
      <c r="C98">
        <v>26</v>
      </c>
      <c r="D98" s="6">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00" t="str">
        <f>IF(実施計画様式!F98="","",IF(PRODUCT(D98:AL98)=0,"error",""))</f>
        <v/>
      </c>
    </row>
    <row r="99" spans="3:49" x14ac:dyDescent="0.2">
      <c r="C99">
        <v>27</v>
      </c>
      <c r="D99" s="6">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00" t="str">
        <f>IF(実施計画様式!F99="","",IF(PRODUCT(D99:AL99)=0,"error",""))</f>
        <v/>
      </c>
    </row>
    <row r="100" spans="3:49" x14ac:dyDescent="0.2">
      <c r="C100">
        <v>28</v>
      </c>
      <c r="D100" s="6">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00" t="str">
        <f>IF(実施計画様式!F100="","",IF(PRODUCT(D100:AL100)=0,"error",""))</f>
        <v/>
      </c>
    </row>
    <row r="101" spans="3:49" x14ac:dyDescent="0.2">
      <c r="C101">
        <v>29</v>
      </c>
      <c r="D101" s="6">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00" t="str">
        <f>IF(実施計画様式!F101="","",IF(PRODUCT(D101:AL101)=0,"error",""))</f>
        <v/>
      </c>
    </row>
    <row r="102" spans="3:49" x14ac:dyDescent="0.2">
      <c r="C102">
        <v>30</v>
      </c>
      <c r="D102" s="6">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00" t="str">
        <f>IF(実施計画様式!F102="","",IF(PRODUCT(D102:AL102)=0,"error",""))</f>
        <v/>
      </c>
    </row>
    <row r="103" spans="3:49" x14ac:dyDescent="0.2">
      <c r="C103">
        <v>31</v>
      </c>
      <c r="D103" s="6">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00" t="str">
        <f>IF(実施計画様式!F103="","",IF(PRODUCT(D103:AL103)=0,"error",""))</f>
        <v/>
      </c>
    </row>
    <row r="104" spans="3:49" x14ac:dyDescent="0.2">
      <c r="C104">
        <v>32</v>
      </c>
      <c r="D104" s="6">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00" t="str">
        <f>IF(実施計画様式!F104="","",IF(PRODUCT(D104:AL104)=0,"error",""))</f>
        <v/>
      </c>
    </row>
    <row r="105" spans="3:49" x14ac:dyDescent="0.2">
      <c r="C105">
        <v>33</v>
      </c>
      <c r="D105" s="6">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00" t="str">
        <f>IF(実施計画様式!F105="","",IF(PRODUCT(D105:AL105)=0,"error",""))</f>
        <v/>
      </c>
    </row>
    <row r="106" spans="3:49" x14ac:dyDescent="0.2">
      <c r="C106">
        <v>34</v>
      </c>
      <c r="D106" s="6">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00" t="str">
        <f>IF(実施計画様式!F106="","",IF(PRODUCT(D106:AL106)=0,"error",""))</f>
        <v/>
      </c>
    </row>
    <row r="107" spans="3:49" x14ac:dyDescent="0.2">
      <c r="C107">
        <v>35</v>
      </c>
      <c r="D107" s="6">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00" t="str">
        <f>IF(実施計画様式!F107="","",IF(PRODUCT(D107:AL107)=0,"error",""))</f>
        <v/>
      </c>
    </row>
    <row r="108" spans="3:49" x14ac:dyDescent="0.2">
      <c r="C108">
        <v>36</v>
      </c>
      <c r="D108" s="6">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00" t="str">
        <f>IF(実施計画様式!F108="","",IF(PRODUCT(D108:AL108)=0,"error",""))</f>
        <v/>
      </c>
    </row>
    <row r="109" spans="3:49" x14ac:dyDescent="0.2">
      <c r="C109">
        <v>37</v>
      </c>
      <c r="D109" s="6">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00" t="str">
        <f>IF(実施計画様式!F109="","",IF(PRODUCT(D109:AL109)=0,"error",""))</f>
        <v/>
      </c>
    </row>
    <row r="110" spans="3:49" x14ac:dyDescent="0.2">
      <c r="C110">
        <v>38</v>
      </c>
      <c r="D110" s="6">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00" t="str">
        <f>IF(実施計画様式!F110="","",IF(PRODUCT(D110:AL110)=0,"error",""))</f>
        <v/>
      </c>
    </row>
    <row r="111" spans="3:49" x14ac:dyDescent="0.2">
      <c r="C111">
        <v>39</v>
      </c>
      <c r="D111" s="6">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00" t="str">
        <f>IF(実施計画様式!F111="","",IF(PRODUCT(D111:AL111)=0,"error",""))</f>
        <v/>
      </c>
    </row>
    <row r="112" spans="3:49" x14ac:dyDescent="0.2">
      <c r="C112">
        <v>40</v>
      </c>
      <c r="D112" s="6">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00" t="str">
        <f>IF(実施計画様式!F112="","",IF(PRODUCT(D112:AL112)=0,"error",""))</f>
        <v/>
      </c>
    </row>
    <row r="113" spans="3:49" x14ac:dyDescent="0.2">
      <c r="C113">
        <v>41</v>
      </c>
      <c r="D113" s="6">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00" t="str">
        <f>IF(実施計画様式!F113="","",IF(PRODUCT(D113:AL113)=0,"error",""))</f>
        <v/>
      </c>
    </row>
    <row r="114" spans="3:49" x14ac:dyDescent="0.2">
      <c r="C114">
        <v>42</v>
      </c>
      <c r="D114" s="6">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00" t="str">
        <f>IF(実施計画様式!F114="","",IF(PRODUCT(D114:AL114)=0,"error",""))</f>
        <v/>
      </c>
    </row>
    <row r="115" spans="3:49" x14ac:dyDescent="0.2">
      <c r="C115">
        <v>43</v>
      </c>
      <c r="D115" s="6">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00" t="str">
        <f>IF(実施計画様式!F115="","",IF(PRODUCT(D115:AL115)=0,"error",""))</f>
        <v/>
      </c>
    </row>
    <row r="116" spans="3:49" x14ac:dyDescent="0.2">
      <c r="C116">
        <v>44</v>
      </c>
      <c r="D116" s="6">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00" t="str">
        <f>IF(実施計画様式!F116="","",IF(PRODUCT(D116:AL116)=0,"error",""))</f>
        <v/>
      </c>
    </row>
    <row r="117" spans="3:49" x14ac:dyDescent="0.2">
      <c r="C117">
        <v>45</v>
      </c>
      <c r="D117" s="6">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00" t="str">
        <f>IF(実施計画様式!F117="","",IF(PRODUCT(D117:AL117)=0,"error",""))</f>
        <v/>
      </c>
    </row>
    <row r="118" spans="3:49" x14ac:dyDescent="0.2">
      <c r="C118">
        <v>46</v>
      </c>
      <c r="D118" s="6">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00" t="str">
        <f>IF(実施計画様式!F118="","",IF(PRODUCT(D118:AL118)=0,"error",""))</f>
        <v/>
      </c>
    </row>
    <row r="119" spans="3:49" x14ac:dyDescent="0.2">
      <c r="C119">
        <v>47</v>
      </c>
      <c r="D119" s="6">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00" t="str">
        <f>IF(実施計画様式!F119="","",IF(PRODUCT(D119:AL119)=0,"error",""))</f>
        <v/>
      </c>
    </row>
    <row r="120" spans="3:49" x14ac:dyDescent="0.2">
      <c r="C120">
        <v>48</v>
      </c>
      <c r="D120" s="6">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00" t="str">
        <f>IF(実施計画様式!F120="","",IF(PRODUCT(D120:AL120)=0,"error",""))</f>
        <v/>
      </c>
    </row>
    <row r="121" spans="3:49" x14ac:dyDescent="0.2">
      <c r="C121">
        <v>49</v>
      </c>
      <c r="D121" s="6">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00" t="str">
        <f>IF(実施計画様式!F121="","",IF(PRODUCT(D121:AL121)=0,"error",""))</f>
        <v/>
      </c>
    </row>
    <row r="122" spans="3:49" x14ac:dyDescent="0.2">
      <c r="C122">
        <v>50</v>
      </c>
      <c r="D122" s="6">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00" t="str">
        <f>IF(実施計画様式!F122="","",IF(PRODUCT(D122:AL122)=0,"error",""))</f>
        <v/>
      </c>
    </row>
    <row r="123" spans="3:49" x14ac:dyDescent="0.2">
      <c r="C123">
        <v>51</v>
      </c>
      <c r="D123" s="6">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00" t="str">
        <f>IF(実施計画様式!F123="","",IF(PRODUCT(D123:AL123)=0,"error",""))</f>
        <v/>
      </c>
    </row>
    <row r="124" spans="3:49" x14ac:dyDescent="0.2">
      <c r="C124">
        <v>52</v>
      </c>
      <c r="D124" s="6">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00" t="str">
        <f>IF(実施計画様式!F124="","",IF(PRODUCT(D124:AL124)=0,"error",""))</f>
        <v/>
      </c>
    </row>
    <row r="125" spans="3:49" x14ac:dyDescent="0.2">
      <c r="C125">
        <v>53</v>
      </c>
      <c r="D125" s="6">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00" t="str">
        <f>IF(実施計画様式!F125="","",IF(PRODUCT(D125:AL125)=0,"error",""))</f>
        <v/>
      </c>
    </row>
    <row r="126" spans="3:49" x14ac:dyDescent="0.2">
      <c r="C126">
        <v>54</v>
      </c>
      <c r="D126" s="6">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00" t="str">
        <f>IF(実施計画様式!F126="","",IF(PRODUCT(D126:AL126)=0,"error",""))</f>
        <v/>
      </c>
    </row>
    <row r="127" spans="3:49" x14ac:dyDescent="0.2">
      <c r="C127">
        <v>55</v>
      </c>
      <c r="D127" s="6">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00" t="str">
        <f>IF(実施計画様式!F127="","",IF(PRODUCT(D127:AL127)=0,"error",""))</f>
        <v/>
      </c>
    </row>
    <row r="128" spans="3:49" x14ac:dyDescent="0.2">
      <c r="C128">
        <v>56</v>
      </c>
      <c r="D128" s="6">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00" t="str">
        <f>IF(実施計画様式!F128="","",IF(PRODUCT(D128:AL128)=0,"error",""))</f>
        <v/>
      </c>
    </row>
    <row r="129" spans="3:49" x14ac:dyDescent="0.2">
      <c r="C129">
        <v>57</v>
      </c>
      <c r="D129" s="6">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00" t="str">
        <f>IF(実施計画様式!F129="","",IF(PRODUCT(D129:AL129)=0,"error",""))</f>
        <v/>
      </c>
    </row>
    <row r="130" spans="3:49" x14ac:dyDescent="0.2">
      <c r="C130">
        <v>58</v>
      </c>
      <c r="D130" s="6">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00" t="str">
        <f>IF(実施計画様式!F130="","",IF(PRODUCT(D130:AL130)=0,"error",""))</f>
        <v/>
      </c>
    </row>
    <row r="131" spans="3:49" x14ac:dyDescent="0.2">
      <c r="C131">
        <v>59</v>
      </c>
      <c r="D131" s="6">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00" t="str">
        <f>IF(実施計画様式!F131="","",IF(PRODUCT(D131:AL131)=0,"error",""))</f>
        <v/>
      </c>
    </row>
    <row r="132" spans="3:49" x14ac:dyDescent="0.2">
      <c r="C132">
        <v>60</v>
      </c>
      <c r="D132" s="6">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00" t="str">
        <f>IF(実施計画様式!F132="","",IF(PRODUCT(D132:AL132)=0,"error",""))</f>
        <v/>
      </c>
    </row>
    <row r="133" spans="3:49" x14ac:dyDescent="0.2">
      <c r="C133">
        <v>61</v>
      </c>
      <c r="D133" s="6">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00" t="str">
        <f>IF(実施計画様式!F133="","",IF(PRODUCT(D133:AL133)=0,"error",""))</f>
        <v/>
      </c>
    </row>
    <row r="134" spans="3:49" x14ac:dyDescent="0.2">
      <c r="C134">
        <v>62</v>
      </c>
      <c r="D134" s="6">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00" t="str">
        <f>IF(実施計画様式!F134="","",IF(PRODUCT(D134:AL134)=0,"error",""))</f>
        <v/>
      </c>
    </row>
    <row r="135" spans="3:49" x14ac:dyDescent="0.2">
      <c r="C135">
        <v>63</v>
      </c>
      <c r="D135" s="6">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00" t="str">
        <f>IF(実施計画様式!F135="","",IF(PRODUCT(D135:AL135)=0,"error",""))</f>
        <v/>
      </c>
    </row>
    <row r="136" spans="3:49" x14ac:dyDescent="0.2">
      <c r="C136">
        <v>64</v>
      </c>
      <c r="D136" s="6">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00" t="str">
        <f>IF(実施計画様式!F136="","",IF(PRODUCT(D136:AL136)=0,"error",""))</f>
        <v/>
      </c>
    </row>
    <row r="137" spans="3:49" x14ac:dyDescent="0.2">
      <c r="C137">
        <v>65</v>
      </c>
      <c r="D137" s="6">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00" t="str">
        <f>IF(実施計画様式!F137="","",IF(PRODUCT(D137:AL137)=0,"error",""))</f>
        <v/>
      </c>
    </row>
    <row r="138" spans="3:49" x14ac:dyDescent="0.2">
      <c r="C138">
        <v>66</v>
      </c>
      <c r="D138" s="6">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00" t="str">
        <f>IF(実施計画様式!F138="","",IF(PRODUCT(D138:AL138)=0,"error",""))</f>
        <v/>
      </c>
    </row>
    <row r="139" spans="3:49" x14ac:dyDescent="0.2">
      <c r="C139">
        <v>67</v>
      </c>
      <c r="D139" s="6">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00" t="str">
        <f>IF(実施計画様式!F139="","",IF(PRODUCT(D139:AL139)=0,"error",""))</f>
        <v/>
      </c>
    </row>
    <row r="140" spans="3:49" x14ac:dyDescent="0.2">
      <c r="C140">
        <v>68</v>
      </c>
      <c r="D140" s="6">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00" t="str">
        <f>IF(実施計画様式!F140="","",IF(PRODUCT(D140:AL140)=0,"error",""))</f>
        <v/>
      </c>
    </row>
    <row r="141" spans="3:49" x14ac:dyDescent="0.2">
      <c r="C141">
        <v>69</v>
      </c>
      <c r="D141" s="6">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00" t="str">
        <f>IF(実施計画様式!F141="","",IF(PRODUCT(D141:AL141)=0,"error",""))</f>
        <v/>
      </c>
    </row>
    <row r="142" spans="3:49" x14ac:dyDescent="0.2">
      <c r="C142">
        <v>70</v>
      </c>
      <c r="D142" s="6">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00" t="str">
        <f>IF(実施計画様式!F142="","",IF(PRODUCT(D142:AL142)=0,"error",""))</f>
        <v/>
      </c>
    </row>
    <row r="143" spans="3:49" x14ac:dyDescent="0.2">
      <c r="C143">
        <v>71</v>
      </c>
      <c r="D143" s="6">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00" t="str">
        <f>IF(実施計画様式!F143="","",IF(PRODUCT(D143:AL143)=0,"error",""))</f>
        <v/>
      </c>
    </row>
    <row r="144" spans="3:49" x14ac:dyDescent="0.2">
      <c r="C144">
        <v>72</v>
      </c>
      <c r="D144" s="6">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00" t="str">
        <f>IF(実施計画様式!F144="","",IF(PRODUCT(D144:AL144)=0,"error",""))</f>
        <v/>
      </c>
    </row>
    <row r="145" spans="3:49" x14ac:dyDescent="0.2">
      <c r="C145">
        <v>73</v>
      </c>
      <c r="D145" s="6">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00" t="str">
        <f>IF(実施計画様式!F145="","",IF(PRODUCT(D145:AL145)=0,"error",""))</f>
        <v/>
      </c>
    </row>
    <row r="146" spans="3:49" x14ac:dyDescent="0.2">
      <c r="C146">
        <v>74</v>
      </c>
      <c r="D146" s="6">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00" t="str">
        <f>IF(実施計画様式!F146="","",IF(PRODUCT(D146:AL146)=0,"error",""))</f>
        <v/>
      </c>
    </row>
    <row r="147" spans="3:49" x14ac:dyDescent="0.2">
      <c r="C147">
        <v>75</v>
      </c>
      <c r="D147" s="6">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00" t="str">
        <f>IF(実施計画様式!F147="","",IF(PRODUCT(D147:AL147)=0,"error",""))</f>
        <v/>
      </c>
    </row>
    <row r="148" spans="3:49" x14ac:dyDescent="0.2">
      <c r="C148">
        <v>76</v>
      </c>
      <c r="D148" s="6">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00" t="str">
        <f>IF(実施計画様式!F148="","",IF(PRODUCT(D148:AL148)=0,"error",""))</f>
        <v/>
      </c>
    </row>
    <row r="149" spans="3:49" x14ac:dyDescent="0.2">
      <c r="C149">
        <v>77</v>
      </c>
      <c r="D149" s="6">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00" t="str">
        <f>IF(実施計画様式!F149="","",IF(PRODUCT(D149:AL149)=0,"error",""))</f>
        <v/>
      </c>
    </row>
    <row r="150" spans="3:49" x14ac:dyDescent="0.2">
      <c r="C150">
        <v>78</v>
      </c>
      <c r="D150" s="6">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00" t="str">
        <f>IF(実施計画様式!F150="","",IF(PRODUCT(D150:AL150)=0,"error",""))</f>
        <v/>
      </c>
    </row>
    <row r="151" spans="3:49" x14ac:dyDescent="0.2">
      <c r="C151">
        <v>79</v>
      </c>
      <c r="D151" s="6">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00" t="str">
        <f>IF(実施計画様式!F151="","",IF(PRODUCT(D151:AL151)=0,"error",""))</f>
        <v/>
      </c>
    </row>
    <row r="152" spans="3:49" x14ac:dyDescent="0.2">
      <c r="C152">
        <v>80</v>
      </c>
      <c r="D152" s="6">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00" t="str">
        <f>IF(実施計画様式!F152="","",IF(PRODUCT(D152:AL152)=0,"error",""))</f>
        <v/>
      </c>
    </row>
    <row r="153" spans="3:49" x14ac:dyDescent="0.2">
      <c r="C153">
        <v>81</v>
      </c>
      <c r="D153" s="6">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00" t="str">
        <f>IF(実施計画様式!F153="","",IF(PRODUCT(D153:AL153)=0,"error",""))</f>
        <v/>
      </c>
    </row>
    <row r="154" spans="3:49" x14ac:dyDescent="0.2">
      <c r="C154">
        <v>82</v>
      </c>
      <c r="D154" s="6">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00" t="str">
        <f>IF(実施計画様式!F154="","",IF(PRODUCT(D154:AL154)=0,"error",""))</f>
        <v/>
      </c>
    </row>
    <row r="155" spans="3:49" x14ac:dyDescent="0.2">
      <c r="C155">
        <v>83</v>
      </c>
      <c r="D155" s="6">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00" t="str">
        <f>IF(実施計画様式!F155="","",IF(PRODUCT(D155:AL155)=0,"error",""))</f>
        <v/>
      </c>
    </row>
    <row r="156" spans="3:49" x14ac:dyDescent="0.2">
      <c r="C156">
        <v>84</v>
      </c>
      <c r="D156" s="6">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00" t="str">
        <f>IF(実施計画様式!F156="","",IF(PRODUCT(D156:AL156)=0,"error",""))</f>
        <v/>
      </c>
    </row>
    <row r="157" spans="3:49" x14ac:dyDescent="0.2">
      <c r="C157">
        <v>85</v>
      </c>
      <c r="D157" s="6">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00" t="str">
        <f>IF(実施計画様式!F157="","",IF(PRODUCT(D157:AL157)=0,"error",""))</f>
        <v/>
      </c>
    </row>
    <row r="158" spans="3:49" x14ac:dyDescent="0.2">
      <c r="C158">
        <v>86</v>
      </c>
      <c r="D158" s="6">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00" t="str">
        <f>IF(実施計画様式!F158="","",IF(PRODUCT(D158:AL158)=0,"error",""))</f>
        <v/>
      </c>
    </row>
    <row r="159" spans="3:49" x14ac:dyDescent="0.2">
      <c r="C159">
        <v>87</v>
      </c>
      <c r="D159" s="6">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00" t="str">
        <f>IF(実施計画様式!F159="","",IF(PRODUCT(D159:AL159)=0,"error",""))</f>
        <v/>
      </c>
    </row>
    <row r="160" spans="3:49" x14ac:dyDescent="0.2">
      <c r="C160">
        <v>88</v>
      </c>
      <c r="D160" s="6">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00" t="str">
        <f>IF(実施計画様式!F160="","",IF(PRODUCT(D160:AL160)=0,"error",""))</f>
        <v/>
      </c>
    </row>
    <row r="161" spans="3:49" x14ac:dyDescent="0.2">
      <c r="C161">
        <v>89</v>
      </c>
      <c r="D161" s="6">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00" t="str">
        <f>IF(実施計画様式!F161="","",IF(PRODUCT(D161:AL161)=0,"error",""))</f>
        <v/>
      </c>
    </row>
    <row r="162" spans="3:49" x14ac:dyDescent="0.2">
      <c r="C162">
        <v>90</v>
      </c>
      <c r="D162" s="6">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00" t="str">
        <f>IF(実施計画様式!F162="","",IF(PRODUCT(D162:AL162)=0,"error",""))</f>
        <v/>
      </c>
    </row>
    <row r="163" spans="3:49" x14ac:dyDescent="0.2">
      <c r="C163">
        <v>91</v>
      </c>
      <c r="D163" s="6">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00" t="str">
        <f>IF(実施計画様式!F163="","",IF(PRODUCT(D163:AL163)=0,"error",""))</f>
        <v/>
      </c>
    </row>
    <row r="164" spans="3:49" x14ac:dyDescent="0.2">
      <c r="C164">
        <v>92</v>
      </c>
      <c r="D164" s="6">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00" t="str">
        <f>IF(実施計画様式!F164="","",IF(PRODUCT(D164:AL164)=0,"error",""))</f>
        <v/>
      </c>
    </row>
    <row r="165" spans="3:49" x14ac:dyDescent="0.2">
      <c r="C165">
        <v>93</v>
      </c>
      <c r="D165" s="6">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00" t="str">
        <f>IF(実施計画様式!F165="","",IF(PRODUCT(D165:AL165)=0,"error",""))</f>
        <v/>
      </c>
    </row>
    <row r="166" spans="3:49" x14ac:dyDescent="0.2">
      <c r="C166">
        <v>94</v>
      </c>
      <c r="D166" s="6">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00" t="str">
        <f>IF(実施計画様式!F166="","",IF(PRODUCT(D166:AL166)=0,"error",""))</f>
        <v/>
      </c>
    </row>
    <row r="167" spans="3:49" x14ac:dyDescent="0.2">
      <c r="C167">
        <v>95</v>
      </c>
      <c r="D167" s="6">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00" t="str">
        <f>IF(実施計画様式!F167="","",IF(PRODUCT(D167:AL167)=0,"error",""))</f>
        <v/>
      </c>
    </row>
    <row r="168" spans="3:49" x14ac:dyDescent="0.2">
      <c r="C168">
        <v>96</v>
      </c>
      <c r="D168" s="6">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00" t="str">
        <f>IF(実施計画様式!F168="","",IF(PRODUCT(D168:AL168)=0,"error",""))</f>
        <v/>
      </c>
    </row>
    <row r="169" spans="3:49" x14ac:dyDescent="0.2">
      <c r="C169">
        <v>97</v>
      </c>
      <c r="D169" s="6">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00" t="str">
        <f>IF(実施計画様式!F169="","",IF(PRODUCT(D169:AL169)=0,"error",""))</f>
        <v/>
      </c>
    </row>
    <row r="170" spans="3:49" x14ac:dyDescent="0.2">
      <c r="C170">
        <v>98</v>
      </c>
      <c r="D170" s="6">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00" t="str">
        <f>IF(実施計画様式!F170="","",IF(PRODUCT(D170:AL170)=0,"error",""))</f>
        <v/>
      </c>
    </row>
    <row r="171" spans="3:49" x14ac:dyDescent="0.2">
      <c r="C171">
        <v>99</v>
      </c>
      <c r="D171" s="6">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00" t="str">
        <f>IF(実施計画様式!F171="","",IF(PRODUCT(D171:AL171)=0,"error",""))</f>
        <v/>
      </c>
    </row>
    <row r="172" spans="3:49" x14ac:dyDescent="0.2">
      <c r="C172">
        <v>100</v>
      </c>
      <c r="D172" s="6">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00" t="str">
        <f>IF(実施計画様式!F172="","",IF(PRODUCT(D172:AL172)=0,"error",""))</f>
        <v/>
      </c>
    </row>
    <row r="173" spans="3:49" x14ac:dyDescent="0.2">
      <c r="C173">
        <v>101</v>
      </c>
      <c r="D173" s="6">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00" t="str">
        <f>IF(実施計画様式!F173="","",IF(PRODUCT(D173:AL173)=0,"error",""))</f>
        <v/>
      </c>
    </row>
    <row r="174" spans="3:49" x14ac:dyDescent="0.2">
      <c r="C174">
        <v>102</v>
      </c>
      <c r="D174" s="6">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00" t="str">
        <f>IF(実施計画様式!F174="","",IF(PRODUCT(D174:AL174)=0,"error",""))</f>
        <v/>
      </c>
    </row>
    <row r="175" spans="3:49" x14ac:dyDescent="0.2">
      <c r="C175">
        <v>103</v>
      </c>
      <c r="D175" s="6">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00" t="str">
        <f>IF(実施計画様式!F175="","",IF(PRODUCT(D175:AL175)=0,"error",""))</f>
        <v/>
      </c>
    </row>
    <row r="176" spans="3:49" x14ac:dyDescent="0.2">
      <c r="C176">
        <v>104</v>
      </c>
      <c r="D176" s="6">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00" t="str">
        <f>IF(実施計画様式!F176="","",IF(PRODUCT(D176:AL176)=0,"error",""))</f>
        <v/>
      </c>
    </row>
    <row r="177" spans="3:49" x14ac:dyDescent="0.2">
      <c r="C177">
        <v>105</v>
      </c>
      <c r="D177" s="6">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00" t="str">
        <f>IF(実施計画様式!F177="","",IF(PRODUCT(D177:AL177)=0,"error",""))</f>
        <v/>
      </c>
    </row>
    <row r="178" spans="3:49" x14ac:dyDescent="0.2">
      <c r="C178">
        <v>106</v>
      </c>
      <c r="D178" s="6">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00" t="str">
        <f>IF(実施計画様式!F178="","",IF(PRODUCT(D178:AL178)=0,"error",""))</f>
        <v/>
      </c>
    </row>
    <row r="179" spans="3:49" x14ac:dyDescent="0.2">
      <c r="C179">
        <v>107</v>
      </c>
      <c r="D179" s="6">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00" t="str">
        <f>IF(実施計画様式!F179="","",IF(PRODUCT(D179:AL179)=0,"error",""))</f>
        <v/>
      </c>
    </row>
    <row r="180" spans="3:49" x14ac:dyDescent="0.2">
      <c r="C180">
        <v>108</v>
      </c>
      <c r="D180" s="6">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00" t="str">
        <f>IF(実施計画様式!F180="","",IF(PRODUCT(D180:AL180)=0,"error",""))</f>
        <v/>
      </c>
    </row>
    <row r="181" spans="3:49" x14ac:dyDescent="0.2">
      <c r="C181">
        <v>109</v>
      </c>
      <c r="D181" s="6">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00" t="str">
        <f>IF(実施計画様式!F181="","",IF(PRODUCT(D181:AL181)=0,"error",""))</f>
        <v/>
      </c>
    </row>
    <row r="182" spans="3:49" x14ac:dyDescent="0.2">
      <c r="C182">
        <v>110</v>
      </c>
      <c r="D182" s="6">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00" t="str">
        <f>IF(実施計画様式!F182="","",IF(PRODUCT(D182:AL182)=0,"error",""))</f>
        <v/>
      </c>
    </row>
    <row r="183" spans="3:49" x14ac:dyDescent="0.2">
      <c r="C183">
        <v>111</v>
      </c>
      <c r="D183" s="6">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00" t="str">
        <f>IF(実施計画様式!F183="","",IF(PRODUCT(D183:AL183)=0,"error",""))</f>
        <v/>
      </c>
    </row>
    <row r="184" spans="3:49" x14ac:dyDescent="0.2">
      <c r="C184">
        <v>112</v>
      </c>
      <c r="D184" s="6">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00" t="str">
        <f>IF(実施計画様式!F184="","",IF(PRODUCT(D184:AL184)=0,"error",""))</f>
        <v/>
      </c>
    </row>
    <row r="185" spans="3:49" x14ac:dyDescent="0.2">
      <c r="C185">
        <v>113</v>
      </c>
      <c r="D185" s="6">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00" t="str">
        <f>IF(実施計画様式!F185="","",IF(PRODUCT(D185:AL185)=0,"error",""))</f>
        <v/>
      </c>
    </row>
    <row r="186" spans="3:49" x14ac:dyDescent="0.2">
      <c r="C186">
        <v>114</v>
      </c>
      <c r="D186" s="6">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00" t="str">
        <f>IF(実施計画様式!F186="","",IF(PRODUCT(D186:AL186)=0,"error",""))</f>
        <v/>
      </c>
    </row>
    <row r="187" spans="3:49" x14ac:dyDescent="0.2">
      <c r="C187">
        <v>115</v>
      </c>
      <c r="D187" s="6">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00" t="str">
        <f>IF(実施計画様式!F187="","",IF(PRODUCT(D187:AL187)=0,"error",""))</f>
        <v/>
      </c>
    </row>
    <row r="188" spans="3:49" x14ac:dyDescent="0.2">
      <c r="C188">
        <v>116</v>
      </c>
      <c r="D188" s="6">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00" t="str">
        <f>IF(実施計画様式!F188="","",IF(PRODUCT(D188:AL188)=0,"error",""))</f>
        <v/>
      </c>
    </row>
    <row r="189" spans="3:49" x14ac:dyDescent="0.2">
      <c r="C189">
        <v>117</v>
      </c>
      <c r="D189" s="6">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00" t="str">
        <f>IF(実施計画様式!F189="","",IF(PRODUCT(D189:AL189)=0,"error",""))</f>
        <v/>
      </c>
    </row>
    <row r="190" spans="3:49" x14ac:dyDescent="0.2">
      <c r="C190">
        <v>118</v>
      </c>
      <c r="D190" s="6">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00" t="str">
        <f>IF(実施計画様式!F190="","",IF(PRODUCT(D190:AL190)=0,"error",""))</f>
        <v/>
      </c>
    </row>
    <row r="191" spans="3:49" x14ac:dyDescent="0.2">
      <c r="C191">
        <v>119</v>
      </c>
      <c r="D191" s="6">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00" t="str">
        <f>IF(実施計画様式!F191="","",IF(PRODUCT(D191:AL191)=0,"error",""))</f>
        <v/>
      </c>
    </row>
    <row r="192" spans="3:49" x14ac:dyDescent="0.2">
      <c r="C192">
        <v>120</v>
      </c>
      <c r="D192" s="6">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00" t="str">
        <f>IF(実施計画様式!F192="","",IF(PRODUCT(D192:AL192)=0,"error",""))</f>
        <v/>
      </c>
    </row>
    <row r="193" spans="3:49" x14ac:dyDescent="0.2">
      <c r="C193">
        <v>121</v>
      </c>
      <c r="D193" s="6">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00" t="str">
        <f>IF(実施計画様式!F193="","",IF(PRODUCT(D193:AL193)=0,"error",""))</f>
        <v/>
      </c>
    </row>
    <row r="194" spans="3:49" x14ac:dyDescent="0.2">
      <c r="C194">
        <v>122</v>
      </c>
      <c r="D194" s="6">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00" t="str">
        <f>IF(実施計画様式!F194="","",IF(PRODUCT(D194:AL194)=0,"error",""))</f>
        <v/>
      </c>
    </row>
    <row r="195" spans="3:49" x14ac:dyDescent="0.2">
      <c r="C195">
        <v>123</v>
      </c>
      <c r="D195" s="6">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00" t="str">
        <f>IF(実施計画様式!F195="","",IF(PRODUCT(D195:AL195)=0,"error",""))</f>
        <v/>
      </c>
    </row>
    <row r="196" spans="3:49" x14ac:dyDescent="0.2">
      <c r="C196">
        <v>124</v>
      </c>
      <c r="D196" s="6">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00" t="str">
        <f>IF(実施計画様式!F196="","",IF(PRODUCT(D196:AL196)=0,"error",""))</f>
        <v/>
      </c>
    </row>
    <row r="197" spans="3:49" x14ac:dyDescent="0.2">
      <c r="C197">
        <v>125</v>
      </c>
      <c r="D197" s="6">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00" t="str">
        <f>IF(実施計画様式!F197="","",IF(PRODUCT(D197:AL197)=0,"error",""))</f>
        <v/>
      </c>
    </row>
    <row r="198" spans="3:49" x14ac:dyDescent="0.2">
      <c r="C198">
        <v>126</v>
      </c>
      <c r="D198" s="6">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00" t="str">
        <f>IF(実施計画様式!F198="","",IF(PRODUCT(D198:AL198)=0,"error",""))</f>
        <v/>
      </c>
    </row>
    <row r="199" spans="3:49" x14ac:dyDescent="0.2">
      <c r="C199">
        <v>127</v>
      </c>
      <c r="D199" s="6">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00" t="str">
        <f>IF(実施計画様式!F199="","",IF(PRODUCT(D199:AL199)=0,"error",""))</f>
        <v/>
      </c>
    </row>
    <row r="200" spans="3:49" x14ac:dyDescent="0.2">
      <c r="C200">
        <v>128</v>
      </c>
      <c r="D200" s="6">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00" t="str">
        <f>IF(実施計画様式!F200="","",IF(PRODUCT(D200:AL200)=0,"error",""))</f>
        <v/>
      </c>
    </row>
    <row r="201" spans="3:49" x14ac:dyDescent="0.2">
      <c r="C201">
        <v>129</v>
      </c>
      <c r="D201" s="6">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00" t="str">
        <f>IF(実施計画様式!F201="","",IF(PRODUCT(D201:AL201)=0,"error",""))</f>
        <v/>
      </c>
    </row>
    <row r="202" spans="3:49" x14ac:dyDescent="0.2">
      <c r="C202">
        <v>130</v>
      </c>
      <c r="D202" s="6">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00" t="str">
        <f>IF(実施計画様式!F202="","",IF(PRODUCT(D202:AL202)=0,"error",""))</f>
        <v/>
      </c>
    </row>
    <row r="203" spans="3:49" x14ac:dyDescent="0.2">
      <c r="C203">
        <v>131</v>
      </c>
      <c r="D203" s="6">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00" t="str">
        <f>IF(実施計画様式!F203="","",IF(PRODUCT(D203:AL203)=0,"error",""))</f>
        <v/>
      </c>
    </row>
    <row r="204" spans="3:49" x14ac:dyDescent="0.2">
      <c r="C204">
        <v>132</v>
      </c>
      <c r="D204" s="6">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00" t="str">
        <f>IF(実施計画様式!F204="","",IF(PRODUCT(D204:AL204)=0,"error",""))</f>
        <v/>
      </c>
    </row>
    <row r="205" spans="3:49" x14ac:dyDescent="0.2">
      <c r="C205">
        <v>133</v>
      </c>
      <c r="D205" s="6">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00" t="str">
        <f>IF(実施計画様式!F205="","",IF(PRODUCT(D205:AL205)=0,"error",""))</f>
        <v/>
      </c>
    </row>
    <row r="206" spans="3:49" x14ac:dyDescent="0.2">
      <c r="C206">
        <v>134</v>
      </c>
      <c r="D206" s="6">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00" t="str">
        <f>IF(実施計画様式!F206="","",IF(PRODUCT(D206:AL206)=0,"error",""))</f>
        <v/>
      </c>
    </row>
    <row r="207" spans="3:49" x14ac:dyDescent="0.2">
      <c r="C207">
        <v>135</v>
      </c>
      <c r="D207" s="6">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00" t="str">
        <f>IF(実施計画様式!F207="","",IF(PRODUCT(D207:AL207)=0,"error",""))</f>
        <v/>
      </c>
    </row>
    <row r="208" spans="3:49" x14ac:dyDescent="0.2">
      <c r="C208">
        <v>136</v>
      </c>
      <c r="D208" s="6">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00" t="str">
        <f>IF(実施計画様式!F208="","",IF(PRODUCT(D208:AL208)=0,"error",""))</f>
        <v/>
      </c>
    </row>
    <row r="209" spans="3:49" x14ac:dyDescent="0.2">
      <c r="C209">
        <v>137</v>
      </c>
      <c r="D209" s="6">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00" t="str">
        <f>IF(実施計画様式!F209="","",IF(PRODUCT(D209:AL209)=0,"error",""))</f>
        <v/>
      </c>
    </row>
    <row r="210" spans="3:49" x14ac:dyDescent="0.2">
      <c r="C210">
        <v>138</v>
      </c>
      <c r="D210" s="6">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00" t="str">
        <f>IF(実施計画様式!F210="","",IF(PRODUCT(D210:AL210)=0,"error",""))</f>
        <v/>
      </c>
    </row>
    <row r="211" spans="3:49" x14ac:dyDescent="0.2">
      <c r="C211">
        <v>139</v>
      </c>
      <c r="D211" s="6">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00" t="str">
        <f>IF(実施計画様式!F211="","",IF(PRODUCT(D211:AL211)=0,"error",""))</f>
        <v/>
      </c>
    </row>
    <row r="212" spans="3:49" x14ac:dyDescent="0.2">
      <c r="C212">
        <v>140</v>
      </c>
      <c r="D212" s="6">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00" t="str">
        <f>IF(実施計画様式!F212="","",IF(PRODUCT(D212:AL212)=0,"error",""))</f>
        <v/>
      </c>
    </row>
    <row r="213" spans="3:49" x14ac:dyDescent="0.2">
      <c r="C213">
        <v>141</v>
      </c>
      <c r="D213" s="6">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00" t="str">
        <f>IF(実施計画様式!F213="","",IF(PRODUCT(D213:AL213)=0,"error",""))</f>
        <v/>
      </c>
    </row>
    <row r="214" spans="3:49" x14ac:dyDescent="0.2">
      <c r="C214">
        <v>142</v>
      </c>
      <c r="D214" s="6">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00" t="str">
        <f>IF(実施計画様式!F214="","",IF(PRODUCT(D214:AL214)=0,"error",""))</f>
        <v/>
      </c>
    </row>
    <row r="215" spans="3:49" x14ac:dyDescent="0.2">
      <c r="C215">
        <v>143</v>
      </c>
      <c r="D215" s="6">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00" t="str">
        <f>IF(実施計画様式!F215="","",IF(PRODUCT(D215:AL215)=0,"error",""))</f>
        <v/>
      </c>
    </row>
    <row r="216" spans="3:49" x14ac:dyDescent="0.2">
      <c r="C216">
        <v>144</v>
      </c>
      <c r="D216" s="6">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00" t="str">
        <f>IF(実施計画様式!F216="","",IF(PRODUCT(D216:AL216)=0,"error",""))</f>
        <v/>
      </c>
    </row>
    <row r="217" spans="3:49" x14ac:dyDescent="0.2">
      <c r="C217">
        <v>145</v>
      </c>
      <c r="D217" s="6">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00" t="str">
        <f>IF(実施計画様式!F217="","",IF(PRODUCT(D217:AL217)=0,"error",""))</f>
        <v/>
      </c>
    </row>
    <row r="218" spans="3:49" x14ac:dyDescent="0.2">
      <c r="C218">
        <v>146</v>
      </c>
      <c r="D218" s="6">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00" t="str">
        <f>IF(実施計画様式!F218="","",IF(PRODUCT(D218:AL218)=0,"error",""))</f>
        <v/>
      </c>
    </row>
    <row r="219" spans="3:49" x14ac:dyDescent="0.2">
      <c r="C219">
        <v>147</v>
      </c>
      <c r="D219" s="6">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00" t="str">
        <f>IF(実施計画様式!F219="","",IF(PRODUCT(D219:AL219)=0,"error",""))</f>
        <v/>
      </c>
    </row>
    <row r="220" spans="3:49" x14ac:dyDescent="0.2">
      <c r="C220">
        <v>148</v>
      </c>
      <c r="D220" s="6">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00" t="str">
        <f>IF(実施計画様式!F220="","",IF(PRODUCT(D220:AL220)=0,"error",""))</f>
        <v/>
      </c>
    </row>
    <row r="221" spans="3:49" x14ac:dyDescent="0.2">
      <c r="C221">
        <v>149</v>
      </c>
      <c r="D221" s="6">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00" t="str">
        <f>IF(実施計画様式!F221="","",IF(PRODUCT(D221:AL221)=0,"error",""))</f>
        <v/>
      </c>
    </row>
    <row r="222" spans="3:49" x14ac:dyDescent="0.2">
      <c r="C222">
        <v>150</v>
      </c>
      <c r="D222" s="6">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00" t="str">
        <f>IF(実施計画様式!F222="","",IF(PRODUCT(D222:AL222)=0,"error",""))</f>
        <v/>
      </c>
    </row>
    <row r="223" spans="3:49" x14ac:dyDescent="0.2">
      <c r="C223">
        <v>151</v>
      </c>
      <c r="D223" s="6">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00" t="str">
        <f>IF(実施計画様式!F223="","",IF(PRODUCT(D223:AL223)=0,"error",""))</f>
        <v/>
      </c>
    </row>
    <row r="224" spans="3:49" x14ac:dyDescent="0.2">
      <c r="C224">
        <v>152</v>
      </c>
      <c r="D224" s="6">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00" t="str">
        <f>IF(実施計画様式!F224="","",IF(PRODUCT(D224:AL224)=0,"error",""))</f>
        <v/>
      </c>
    </row>
    <row r="225" spans="3:49" x14ac:dyDescent="0.2">
      <c r="C225">
        <v>153</v>
      </c>
      <c r="D225" s="6">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00" t="str">
        <f>IF(実施計画様式!F225="","",IF(PRODUCT(D225:AL225)=0,"error",""))</f>
        <v/>
      </c>
    </row>
    <row r="226" spans="3:49" x14ac:dyDescent="0.2">
      <c r="C226">
        <v>154</v>
      </c>
      <c r="D226" s="6">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00" t="str">
        <f>IF(実施計画様式!F226="","",IF(PRODUCT(D226:AL226)=0,"error",""))</f>
        <v/>
      </c>
    </row>
    <row r="227" spans="3:49" x14ac:dyDescent="0.2">
      <c r="C227">
        <v>155</v>
      </c>
      <c r="D227" s="6">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00" t="str">
        <f>IF(実施計画様式!F227="","",IF(PRODUCT(D227:AL227)=0,"error",""))</f>
        <v/>
      </c>
    </row>
    <row r="228" spans="3:49" x14ac:dyDescent="0.2">
      <c r="C228">
        <v>156</v>
      </c>
      <c r="D228" s="6">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00" t="str">
        <f>IF(実施計画様式!F228="","",IF(PRODUCT(D228:AL228)=0,"error",""))</f>
        <v/>
      </c>
    </row>
    <row r="229" spans="3:49" x14ac:dyDescent="0.2">
      <c r="C229">
        <v>157</v>
      </c>
      <c r="D229" s="6">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00" t="str">
        <f>IF(実施計画様式!F229="","",IF(PRODUCT(D229:AL229)=0,"error",""))</f>
        <v/>
      </c>
    </row>
    <row r="230" spans="3:49" x14ac:dyDescent="0.2">
      <c r="C230">
        <v>158</v>
      </c>
      <c r="D230" s="6">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00" t="str">
        <f>IF(実施計画様式!F230="","",IF(PRODUCT(D230:AL230)=0,"error",""))</f>
        <v/>
      </c>
    </row>
    <row r="231" spans="3:49" x14ac:dyDescent="0.2">
      <c r="C231">
        <v>159</v>
      </c>
      <c r="D231" s="6">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00" t="str">
        <f>IF(実施計画様式!F231="","",IF(PRODUCT(D231:AL231)=0,"error",""))</f>
        <v/>
      </c>
    </row>
    <row r="232" spans="3:49" x14ac:dyDescent="0.2">
      <c r="C232">
        <v>160</v>
      </c>
      <c r="D232" s="6">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00" t="str">
        <f>IF(実施計画様式!F232="","",IF(PRODUCT(D232:AL232)=0,"error",""))</f>
        <v/>
      </c>
    </row>
    <row r="233" spans="3:49" x14ac:dyDescent="0.2">
      <c r="C233">
        <v>161</v>
      </c>
      <c r="D233" s="6">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00" t="str">
        <f>IF(実施計画様式!F233="","",IF(PRODUCT(D233:AL233)=0,"error",""))</f>
        <v/>
      </c>
    </row>
    <row r="234" spans="3:49" x14ac:dyDescent="0.2">
      <c r="C234">
        <v>162</v>
      </c>
      <c r="D234" s="6">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00" t="str">
        <f>IF(実施計画様式!F234="","",IF(PRODUCT(D234:AL234)=0,"error",""))</f>
        <v/>
      </c>
    </row>
    <row r="235" spans="3:49" x14ac:dyDescent="0.2">
      <c r="C235">
        <v>163</v>
      </c>
      <c r="D235" s="6">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00" t="str">
        <f>IF(実施計画様式!F235="","",IF(PRODUCT(D235:AL235)=0,"error",""))</f>
        <v/>
      </c>
    </row>
    <row r="236" spans="3:49" x14ac:dyDescent="0.2">
      <c r="C236">
        <v>164</v>
      </c>
      <c r="D236" s="6">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00" t="str">
        <f>IF(実施計画様式!F236="","",IF(PRODUCT(D236:AL236)=0,"error",""))</f>
        <v/>
      </c>
    </row>
    <row r="237" spans="3:49" x14ac:dyDescent="0.2">
      <c r="C237">
        <v>165</v>
      </c>
      <c r="D237" s="6">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00" t="str">
        <f>IF(実施計画様式!F237="","",IF(PRODUCT(D237:AL237)=0,"error",""))</f>
        <v/>
      </c>
    </row>
    <row r="238" spans="3:49" x14ac:dyDescent="0.2">
      <c r="C238">
        <v>166</v>
      </c>
      <c r="D238" s="6">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00" t="str">
        <f>IF(実施計画様式!F238="","",IF(PRODUCT(D238:AL238)=0,"error",""))</f>
        <v/>
      </c>
    </row>
    <row r="239" spans="3:49" x14ac:dyDescent="0.2">
      <c r="C239">
        <v>167</v>
      </c>
      <c r="D239" s="6">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00" t="str">
        <f>IF(実施計画様式!F239="","",IF(PRODUCT(D239:AL239)=0,"error",""))</f>
        <v/>
      </c>
    </row>
    <row r="240" spans="3:49" x14ac:dyDescent="0.2">
      <c r="C240">
        <v>168</v>
      </c>
      <c r="D240" s="6">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00" t="str">
        <f>IF(実施計画様式!F240="","",IF(PRODUCT(D240:AL240)=0,"error",""))</f>
        <v/>
      </c>
    </row>
    <row r="241" spans="3:49" x14ac:dyDescent="0.2">
      <c r="C241">
        <v>169</v>
      </c>
      <c r="D241" s="6">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00" t="str">
        <f>IF(実施計画様式!F241="","",IF(PRODUCT(D241:AL241)=0,"error",""))</f>
        <v/>
      </c>
    </row>
    <row r="242" spans="3:49" x14ac:dyDescent="0.2">
      <c r="C242">
        <v>170</v>
      </c>
      <c r="D242" s="6">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00" t="str">
        <f>IF(実施計画様式!F242="","",IF(PRODUCT(D242:AL242)=0,"error",""))</f>
        <v/>
      </c>
    </row>
    <row r="243" spans="3:49" x14ac:dyDescent="0.2">
      <c r="C243">
        <v>171</v>
      </c>
      <c r="D243" s="6">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00" t="str">
        <f>IF(実施計画様式!F243="","",IF(PRODUCT(D243:AL243)=0,"error",""))</f>
        <v/>
      </c>
    </row>
    <row r="244" spans="3:49" x14ac:dyDescent="0.2">
      <c r="C244">
        <v>172</v>
      </c>
      <c r="D244" s="6">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00" t="str">
        <f>IF(実施計画様式!F244="","",IF(PRODUCT(D244:AL244)=0,"error",""))</f>
        <v/>
      </c>
    </row>
    <row r="245" spans="3:49" x14ac:dyDescent="0.2">
      <c r="C245">
        <v>173</v>
      </c>
      <c r="D245" s="6">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00" t="str">
        <f>IF(実施計画様式!F245="","",IF(PRODUCT(D245:AL245)=0,"error",""))</f>
        <v/>
      </c>
    </row>
    <row r="246" spans="3:49" x14ac:dyDescent="0.2">
      <c r="C246">
        <v>174</v>
      </c>
      <c r="D246" s="6">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00" t="str">
        <f>IF(実施計画様式!F246="","",IF(PRODUCT(D246:AL246)=0,"error",""))</f>
        <v/>
      </c>
    </row>
    <row r="247" spans="3:49" x14ac:dyDescent="0.2">
      <c r="C247">
        <v>175</v>
      </c>
      <c r="D247" s="6">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00" t="str">
        <f>IF(実施計画様式!F247="","",IF(PRODUCT(D247:AL247)=0,"error",""))</f>
        <v/>
      </c>
    </row>
    <row r="248" spans="3:49" x14ac:dyDescent="0.2">
      <c r="C248">
        <v>176</v>
      </c>
      <c r="D248" s="6">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00" t="str">
        <f>IF(実施計画様式!F248="","",IF(PRODUCT(D248:AL248)=0,"error",""))</f>
        <v/>
      </c>
    </row>
    <row r="249" spans="3:49" x14ac:dyDescent="0.2">
      <c r="C249">
        <v>177</v>
      </c>
      <c r="D249" s="6">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00" t="str">
        <f>IF(実施計画様式!F249="","",IF(PRODUCT(D249:AL249)=0,"error",""))</f>
        <v/>
      </c>
    </row>
    <row r="250" spans="3:49" x14ac:dyDescent="0.2">
      <c r="C250">
        <v>178</v>
      </c>
      <c r="D250" s="6">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00" t="str">
        <f>IF(実施計画様式!F250="","",IF(PRODUCT(D250:AL250)=0,"error",""))</f>
        <v/>
      </c>
    </row>
    <row r="251" spans="3:49" x14ac:dyDescent="0.2">
      <c r="C251">
        <v>179</v>
      </c>
      <c r="D251" s="6">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00" t="str">
        <f>IF(実施計画様式!F251="","",IF(PRODUCT(D251:AL251)=0,"error",""))</f>
        <v/>
      </c>
    </row>
    <row r="252" spans="3:49" x14ac:dyDescent="0.2">
      <c r="C252">
        <v>180</v>
      </c>
      <c r="D252" s="6">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00" t="str">
        <f>IF(実施計画様式!F252="","",IF(PRODUCT(D252:AL252)=0,"error",""))</f>
        <v/>
      </c>
    </row>
    <row r="253" spans="3:49" x14ac:dyDescent="0.2">
      <c r="C253">
        <v>181</v>
      </c>
      <c r="D253" s="6">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00" t="str">
        <f>IF(実施計画様式!F253="","",IF(PRODUCT(D253:AL253)=0,"error",""))</f>
        <v/>
      </c>
    </row>
    <row r="254" spans="3:49" x14ac:dyDescent="0.2">
      <c r="C254">
        <v>182</v>
      </c>
      <c r="D254" s="6">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00" t="str">
        <f>IF(実施計画様式!F254="","",IF(PRODUCT(D254:AL254)=0,"error",""))</f>
        <v/>
      </c>
    </row>
    <row r="255" spans="3:49" x14ac:dyDescent="0.2">
      <c r="C255">
        <v>183</v>
      </c>
      <c r="D255" s="6">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00" t="str">
        <f>IF(実施計画様式!F255="","",IF(PRODUCT(D255:AL255)=0,"error",""))</f>
        <v/>
      </c>
    </row>
    <row r="256" spans="3:49" x14ac:dyDescent="0.2">
      <c r="C256">
        <v>184</v>
      </c>
      <c r="D256" s="6">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00" t="str">
        <f>IF(実施計画様式!F256="","",IF(PRODUCT(D256:AL256)=0,"error",""))</f>
        <v/>
      </c>
    </row>
    <row r="257" spans="3:49" x14ac:dyDescent="0.2">
      <c r="C257">
        <v>185</v>
      </c>
      <c r="D257" s="6">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00" t="str">
        <f>IF(実施計画様式!F257="","",IF(PRODUCT(D257:AL257)=0,"error",""))</f>
        <v/>
      </c>
    </row>
    <row r="258" spans="3:49" x14ac:dyDescent="0.2">
      <c r="C258">
        <v>186</v>
      </c>
      <c r="D258" s="6">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00" t="str">
        <f>IF(実施計画様式!F258="","",IF(PRODUCT(D258:AL258)=0,"error",""))</f>
        <v/>
      </c>
    </row>
    <row r="259" spans="3:49" x14ac:dyDescent="0.2">
      <c r="C259">
        <v>187</v>
      </c>
      <c r="D259" s="6">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00" t="str">
        <f>IF(実施計画様式!F259="","",IF(PRODUCT(D259:AL259)=0,"error",""))</f>
        <v/>
      </c>
    </row>
    <row r="260" spans="3:49" x14ac:dyDescent="0.2">
      <c r="C260">
        <v>188</v>
      </c>
      <c r="D260" s="6">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00" t="str">
        <f>IF(実施計画様式!F260="","",IF(PRODUCT(D260:AL260)=0,"error",""))</f>
        <v/>
      </c>
    </row>
    <row r="261" spans="3:49" x14ac:dyDescent="0.2">
      <c r="C261">
        <v>189</v>
      </c>
      <c r="D261" s="6">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00" t="str">
        <f>IF(実施計画様式!F261="","",IF(PRODUCT(D261:AL261)=0,"error",""))</f>
        <v/>
      </c>
    </row>
    <row r="262" spans="3:49" x14ac:dyDescent="0.2">
      <c r="C262">
        <v>190</v>
      </c>
      <c r="D262" s="6">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00" t="str">
        <f>IF(実施計画様式!F262="","",IF(PRODUCT(D262:AL262)=0,"error",""))</f>
        <v/>
      </c>
    </row>
    <row r="263" spans="3:49" x14ac:dyDescent="0.2">
      <c r="C263">
        <v>191</v>
      </c>
      <c r="D263" s="6">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00" t="str">
        <f>IF(実施計画様式!F263="","",IF(PRODUCT(D263:AL263)=0,"error",""))</f>
        <v/>
      </c>
    </row>
    <row r="264" spans="3:49" x14ac:dyDescent="0.2">
      <c r="C264">
        <v>192</v>
      </c>
      <c r="D264" s="6">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00" t="str">
        <f>IF(実施計画様式!F264="","",IF(PRODUCT(D264:AL264)=0,"error",""))</f>
        <v/>
      </c>
    </row>
    <row r="265" spans="3:49" x14ac:dyDescent="0.2">
      <c r="C265">
        <v>193</v>
      </c>
      <c r="D265" s="6">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00" t="str">
        <f>IF(実施計画様式!F265="","",IF(PRODUCT(D265:AL265)=0,"error",""))</f>
        <v/>
      </c>
    </row>
    <row r="266" spans="3:49" x14ac:dyDescent="0.2">
      <c r="C266">
        <v>194</v>
      </c>
      <c r="D266" s="6">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00" t="str">
        <f>IF(実施計画様式!F266="","",IF(PRODUCT(D266:AL266)=0,"error",""))</f>
        <v/>
      </c>
    </row>
    <row r="267" spans="3:49" x14ac:dyDescent="0.2">
      <c r="C267">
        <v>195</v>
      </c>
      <c r="D267" s="6">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00" t="str">
        <f>IF(実施計画様式!F267="","",IF(PRODUCT(D267:AL267)=0,"error",""))</f>
        <v/>
      </c>
    </row>
    <row r="268" spans="3:49" x14ac:dyDescent="0.2">
      <c r="C268">
        <v>196</v>
      </c>
      <c r="D268" s="6">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00" t="str">
        <f>IF(実施計画様式!F268="","",IF(PRODUCT(D268:AL268)=0,"error",""))</f>
        <v/>
      </c>
    </row>
    <row r="269" spans="3:49" x14ac:dyDescent="0.2">
      <c r="C269">
        <v>197</v>
      </c>
      <c r="D269" s="6">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00" t="str">
        <f>IF(実施計画様式!F269="","",IF(PRODUCT(D269:AL269)=0,"error",""))</f>
        <v/>
      </c>
    </row>
    <row r="270" spans="3:49" x14ac:dyDescent="0.2">
      <c r="C270">
        <v>198</v>
      </c>
      <c r="D270" s="6">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00" t="str">
        <f>IF(実施計画様式!F270="","",IF(PRODUCT(D270:AL270)=0,"error",""))</f>
        <v/>
      </c>
    </row>
    <row r="271" spans="3:49" x14ac:dyDescent="0.2">
      <c r="C271">
        <v>199</v>
      </c>
      <c r="D271" s="6">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00" t="str">
        <f>IF(実施計画様式!F271="","",IF(PRODUCT(D271:AL271)=0,"error",""))</f>
        <v/>
      </c>
    </row>
    <row r="272" spans="3:49" x14ac:dyDescent="0.2">
      <c r="C272">
        <v>200</v>
      </c>
      <c r="D272" s="6">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00" t="str">
        <f>IF(実施計画様式!F272="","",IF(PRODUCT(D272:AL272)=0,"error",""))</f>
        <v/>
      </c>
    </row>
    <row r="273" spans="3:49" x14ac:dyDescent="0.2">
      <c r="C273">
        <v>201</v>
      </c>
      <c r="D273" s="6">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00" t="str">
        <f>IF(実施計画様式!F273="","",IF(PRODUCT(D273:AL273)=0,"error",""))</f>
        <v/>
      </c>
    </row>
    <row r="274" spans="3:49" x14ac:dyDescent="0.2">
      <c r="C274">
        <v>202</v>
      </c>
      <c r="D274" s="6">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00" t="str">
        <f>IF(実施計画様式!F274="","",IF(PRODUCT(D274:AL274)=0,"error",""))</f>
        <v/>
      </c>
    </row>
    <row r="275" spans="3:49" x14ac:dyDescent="0.2">
      <c r="C275">
        <v>203</v>
      </c>
      <c r="D275" s="6">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00" t="str">
        <f>IF(実施計画様式!F275="","",IF(PRODUCT(D275:AL275)=0,"error",""))</f>
        <v/>
      </c>
    </row>
    <row r="276" spans="3:49" x14ac:dyDescent="0.2">
      <c r="C276">
        <v>204</v>
      </c>
      <c r="D276" s="6">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00" t="str">
        <f>IF(実施計画様式!F276="","",IF(PRODUCT(D276:AL276)=0,"error",""))</f>
        <v/>
      </c>
    </row>
    <row r="277" spans="3:49" x14ac:dyDescent="0.2">
      <c r="C277">
        <v>205</v>
      </c>
      <c r="D277" s="6">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00" t="str">
        <f>IF(実施計画様式!F277="","",IF(PRODUCT(D277:AL277)=0,"error",""))</f>
        <v/>
      </c>
    </row>
    <row r="278" spans="3:49" x14ac:dyDescent="0.2">
      <c r="C278">
        <v>206</v>
      </c>
      <c r="D278" s="6">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00" t="str">
        <f>IF(実施計画様式!F278="","",IF(PRODUCT(D278:AL278)=0,"error",""))</f>
        <v/>
      </c>
    </row>
    <row r="279" spans="3:49" x14ac:dyDescent="0.2">
      <c r="C279">
        <v>207</v>
      </c>
      <c r="D279" s="6">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00" t="str">
        <f>IF(実施計画様式!F279="","",IF(PRODUCT(D279:AL279)=0,"error",""))</f>
        <v/>
      </c>
    </row>
    <row r="280" spans="3:49" x14ac:dyDescent="0.2">
      <c r="C280">
        <v>208</v>
      </c>
      <c r="D280" s="6">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00" t="str">
        <f>IF(実施計画様式!F280="","",IF(PRODUCT(D280:AL280)=0,"error",""))</f>
        <v/>
      </c>
    </row>
    <row r="281" spans="3:49" x14ac:dyDescent="0.2">
      <c r="C281">
        <v>209</v>
      </c>
      <c r="D281" s="6">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00" t="str">
        <f>IF(実施計画様式!F281="","",IF(PRODUCT(D281:AL281)=0,"error",""))</f>
        <v/>
      </c>
    </row>
    <row r="282" spans="3:49" x14ac:dyDescent="0.2">
      <c r="C282">
        <v>210</v>
      </c>
      <c r="D282" s="6">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00" t="str">
        <f>IF(実施計画様式!F282="","",IF(PRODUCT(D282:AL282)=0,"error",""))</f>
        <v/>
      </c>
    </row>
    <row r="283" spans="3:49" x14ac:dyDescent="0.2">
      <c r="C283">
        <v>211</v>
      </c>
      <c r="D283" s="6">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00" t="str">
        <f>IF(実施計画様式!F283="","",IF(PRODUCT(D283:AL283)=0,"error",""))</f>
        <v/>
      </c>
    </row>
    <row r="284" spans="3:49" x14ac:dyDescent="0.2">
      <c r="C284">
        <v>212</v>
      </c>
      <c r="D284" s="6">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00" t="str">
        <f>IF(実施計画様式!F284="","",IF(PRODUCT(D284:AL284)=0,"error",""))</f>
        <v/>
      </c>
    </row>
    <row r="285" spans="3:49" x14ac:dyDescent="0.2">
      <c r="C285">
        <v>213</v>
      </c>
      <c r="D285" s="6">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00" t="str">
        <f>IF(実施計画様式!F285="","",IF(PRODUCT(D285:AL285)=0,"error",""))</f>
        <v/>
      </c>
    </row>
    <row r="286" spans="3:49" x14ac:dyDescent="0.2">
      <c r="C286">
        <v>214</v>
      </c>
      <c r="D286" s="6">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00" t="str">
        <f>IF(実施計画様式!F286="","",IF(PRODUCT(D286:AL286)=0,"error",""))</f>
        <v/>
      </c>
    </row>
    <row r="287" spans="3:49" x14ac:dyDescent="0.2">
      <c r="C287">
        <v>215</v>
      </c>
      <c r="D287" s="6">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00" t="str">
        <f>IF(実施計画様式!F287="","",IF(PRODUCT(D287:AL287)=0,"error",""))</f>
        <v/>
      </c>
    </row>
    <row r="288" spans="3:49" x14ac:dyDescent="0.2">
      <c r="C288">
        <v>216</v>
      </c>
      <c r="D288" s="6">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00" t="str">
        <f>IF(実施計画様式!F288="","",IF(PRODUCT(D288:AL288)=0,"error",""))</f>
        <v/>
      </c>
    </row>
    <row r="289" spans="3:49" x14ac:dyDescent="0.2">
      <c r="C289">
        <v>217</v>
      </c>
      <c r="D289" s="6">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00" t="str">
        <f>IF(実施計画様式!F289="","",IF(PRODUCT(D289:AL289)=0,"error",""))</f>
        <v/>
      </c>
    </row>
    <row r="290" spans="3:49" x14ac:dyDescent="0.2">
      <c r="C290">
        <v>218</v>
      </c>
      <c r="D290" s="6">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00" t="str">
        <f>IF(実施計画様式!F290="","",IF(PRODUCT(D290:AL290)=0,"error",""))</f>
        <v/>
      </c>
    </row>
    <row r="291" spans="3:49" x14ac:dyDescent="0.2">
      <c r="C291">
        <v>219</v>
      </c>
      <c r="D291" s="6">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00" t="str">
        <f>IF(実施計画様式!F291="","",IF(PRODUCT(D291:AL291)=0,"error",""))</f>
        <v/>
      </c>
    </row>
    <row r="292" spans="3:49" x14ac:dyDescent="0.2">
      <c r="C292">
        <v>220</v>
      </c>
      <c r="D292" s="6">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00" t="str">
        <f>IF(実施計画様式!F292="","",IF(PRODUCT(D292:AL292)=0,"error",""))</f>
        <v/>
      </c>
    </row>
    <row r="293" spans="3:49" x14ac:dyDescent="0.2">
      <c r="C293">
        <v>221</v>
      </c>
      <c r="D293" s="6">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00" t="str">
        <f>IF(実施計画様式!F293="","",IF(PRODUCT(D293:AL293)=0,"error",""))</f>
        <v/>
      </c>
    </row>
    <row r="294" spans="3:49" x14ac:dyDescent="0.2">
      <c r="C294">
        <v>222</v>
      </c>
      <c r="D294" s="6">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00" t="str">
        <f>IF(実施計画様式!F294="","",IF(PRODUCT(D294:AL294)=0,"error",""))</f>
        <v/>
      </c>
    </row>
    <row r="295" spans="3:49" x14ac:dyDescent="0.2">
      <c r="C295">
        <v>223</v>
      </c>
      <c r="D295" s="6">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00" t="str">
        <f>IF(実施計画様式!F295="","",IF(PRODUCT(D295:AL295)=0,"error",""))</f>
        <v/>
      </c>
    </row>
    <row r="296" spans="3:49" x14ac:dyDescent="0.2">
      <c r="C296">
        <v>224</v>
      </c>
      <c r="D296" s="6">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00" t="str">
        <f>IF(実施計画様式!F296="","",IF(PRODUCT(D296:AL296)=0,"error",""))</f>
        <v/>
      </c>
    </row>
    <row r="297" spans="3:49" x14ac:dyDescent="0.2">
      <c r="C297">
        <v>225</v>
      </c>
      <c r="D297" s="6">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00" t="str">
        <f>IF(実施計画様式!F297="","",IF(PRODUCT(D297:AL297)=0,"error",""))</f>
        <v/>
      </c>
    </row>
    <row r="298" spans="3:49" x14ac:dyDescent="0.2">
      <c r="C298">
        <v>226</v>
      </c>
      <c r="D298" s="6">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00" t="str">
        <f>IF(実施計画様式!F298="","",IF(PRODUCT(D298:AL298)=0,"error",""))</f>
        <v/>
      </c>
    </row>
    <row r="299" spans="3:49" x14ac:dyDescent="0.2">
      <c r="C299">
        <v>227</v>
      </c>
      <c r="D299" s="6">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00" t="str">
        <f>IF(実施計画様式!F299="","",IF(PRODUCT(D299:AL299)=0,"error",""))</f>
        <v/>
      </c>
    </row>
    <row r="300" spans="3:49" x14ac:dyDescent="0.2">
      <c r="C300">
        <v>228</v>
      </c>
      <c r="D300" s="6">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00" t="str">
        <f>IF(実施計画様式!F300="","",IF(PRODUCT(D300:AL300)=0,"error",""))</f>
        <v/>
      </c>
    </row>
    <row r="301" spans="3:49" x14ac:dyDescent="0.2">
      <c r="C301">
        <v>229</v>
      </c>
      <c r="D301" s="6">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00" t="str">
        <f>IF(実施計画様式!F301="","",IF(PRODUCT(D301:AL301)=0,"error",""))</f>
        <v/>
      </c>
    </row>
    <row r="302" spans="3:49" x14ac:dyDescent="0.2">
      <c r="C302">
        <v>230</v>
      </c>
      <c r="D302" s="6">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00" t="str">
        <f>IF(実施計画様式!F302="","",IF(PRODUCT(D302:AL302)=0,"error",""))</f>
        <v/>
      </c>
    </row>
    <row r="303" spans="3:49" x14ac:dyDescent="0.2">
      <c r="C303">
        <v>231</v>
      </c>
      <c r="D303" s="6">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00" t="str">
        <f>IF(実施計画様式!F303="","",IF(PRODUCT(D303:AL303)=0,"error",""))</f>
        <v/>
      </c>
    </row>
    <row r="304" spans="3:49" x14ac:dyDescent="0.2">
      <c r="C304">
        <v>232</v>
      </c>
      <c r="D304" s="6">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00" t="str">
        <f>IF(実施計画様式!F304="","",IF(PRODUCT(D304:AL304)=0,"error",""))</f>
        <v/>
      </c>
    </row>
    <row r="305" spans="3:49" x14ac:dyDescent="0.2">
      <c r="C305">
        <v>233</v>
      </c>
      <c r="D305" s="6">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00" t="str">
        <f>IF(実施計画様式!F305="","",IF(PRODUCT(D305:AL305)=0,"error",""))</f>
        <v/>
      </c>
    </row>
    <row r="306" spans="3:49" x14ac:dyDescent="0.2">
      <c r="C306">
        <v>234</v>
      </c>
      <c r="D306" s="6">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00" t="str">
        <f>IF(実施計画様式!F306="","",IF(PRODUCT(D306:AL306)=0,"error",""))</f>
        <v/>
      </c>
    </row>
    <row r="307" spans="3:49" x14ac:dyDescent="0.2">
      <c r="C307">
        <v>235</v>
      </c>
      <c r="D307" s="6">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00" t="str">
        <f>IF(実施計画様式!F307="","",IF(PRODUCT(D307:AL307)=0,"error",""))</f>
        <v/>
      </c>
    </row>
    <row r="308" spans="3:49" x14ac:dyDescent="0.2">
      <c r="C308">
        <v>236</v>
      </c>
      <c r="D308" s="6">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00" t="str">
        <f>IF(実施計画様式!F308="","",IF(PRODUCT(D308:AL308)=0,"error",""))</f>
        <v/>
      </c>
    </row>
    <row r="309" spans="3:49" x14ac:dyDescent="0.2">
      <c r="C309">
        <v>237</v>
      </c>
      <c r="D309" s="6">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00" t="str">
        <f>IF(実施計画様式!F309="","",IF(PRODUCT(D309:AL309)=0,"error",""))</f>
        <v/>
      </c>
    </row>
    <row r="310" spans="3:49" x14ac:dyDescent="0.2">
      <c r="C310">
        <v>238</v>
      </c>
      <c r="D310" s="6">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00" t="str">
        <f>IF(実施計画様式!F310="","",IF(PRODUCT(D310:AL310)=0,"error",""))</f>
        <v/>
      </c>
    </row>
    <row r="311" spans="3:49" x14ac:dyDescent="0.2">
      <c r="C311">
        <v>239</v>
      </c>
      <c r="D311" s="6">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00" t="str">
        <f>IF(実施計画様式!F311="","",IF(PRODUCT(D311:AL311)=0,"error",""))</f>
        <v/>
      </c>
    </row>
    <row r="312" spans="3:49" x14ac:dyDescent="0.2">
      <c r="C312">
        <v>240</v>
      </c>
      <c r="D312" s="6">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00" t="str">
        <f>IF(実施計画様式!F312="","",IF(PRODUCT(D312:AL312)=0,"error",""))</f>
        <v/>
      </c>
    </row>
    <row r="313" spans="3:49" x14ac:dyDescent="0.2">
      <c r="C313">
        <v>241</v>
      </c>
      <c r="D313" s="6">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00" t="str">
        <f>IF(実施計画様式!F313="","",IF(PRODUCT(D313:AL313)=0,"error",""))</f>
        <v/>
      </c>
    </row>
    <row r="314" spans="3:49" x14ac:dyDescent="0.2">
      <c r="C314">
        <v>242</v>
      </c>
      <c r="D314" s="6">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00" t="str">
        <f>IF(実施計画様式!F314="","",IF(PRODUCT(D314:AL314)=0,"error",""))</f>
        <v/>
      </c>
    </row>
    <row r="315" spans="3:49" x14ac:dyDescent="0.2">
      <c r="C315">
        <v>243</v>
      </c>
      <c r="D315" s="6">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00" t="str">
        <f>IF(実施計画様式!F315="","",IF(PRODUCT(D315:AL315)=0,"error",""))</f>
        <v/>
      </c>
    </row>
    <row r="316" spans="3:49" x14ac:dyDescent="0.2">
      <c r="C316">
        <v>244</v>
      </c>
      <c r="D316" s="6">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00" t="str">
        <f>IF(実施計画様式!F316="","",IF(PRODUCT(D316:AL316)=0,"error",""))</f>
        <v/>
      </c>
    </row>
    <row r="317" spans="3:49" x14ac:dyDescent="0.2">
      <c r="C317">
        <v>245</v>
      </c>
      <c r="D317" s="6">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00" t="str">
        <f>IF(実施計画様式!F317="","",IF(PRODUCT(D317:AL317)=0,"error",""))</f>
        <v/>
      </c>
    </row>
    <row r="318" spans="3:49" x14ac:dyDescent="0.2">
      <c r="C318">
        <v>246</v>
      </c>
      <c r="D318" s="6">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00" t="str">
        <f>IF(実施計画様式!F318="","",IF(PRODUCT(D318:AL318)=0,"error",""))</f>
        <v/>
      </c>
    </row>
    <row r="319" spans="3:49" x14ac:dyDescent="0.2">
      <c r="C319">
        <v>247</v>
      </c>
      <c r="D319" s="6">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00" t="str">
        <f>IF(実施計画様式!F319="","",IF(PRODUCT(D319:AL319)=0,"error",""))</f>
        <v/>
      </c>
    </row>
    <row r="320" spans="3:49" x14ac:dyDescent="0.2">
      <c r="C320">
        <v>248</v>
      </c>
      <c r="D320" s="6">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00" t="str">
        <f>IF(実施計画様式!F320="","",IF(PRODUCT(D320:AL320)=0,"error",""))</f>
        <v/>
      </c>
    </row>
    <row r="321" spans="3:49" x14ac:dyDescent="0.2">
      <c r="C321">
        <v>249</v>
      </c>
      <c r="D321" s="6">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00" t="str">
        <f>IF(実施計画様式!F321="","",IF(PRODUCT(D321:AL321)=0,"error",""))</f>
        <v/>
      </c>
    </row>
    <row r="322" spans="3:49" x14ac:dyDescent="0.2">
      <c r="C322">
        <v>250</v>
      </c>
      <c r="D322" s="6">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00" t="str">
        <f>IF(実施計画様式!F322="","",IF(PRODUCT(D322:AL322)=0,"error",""))</f>
        <v/>
      </c>
    </row>
    <row r="323" spans="3:49" x14ac:dyDescent="0.2">
      <c r="C323">
        <v>251</v>
      </c>
      <c r="D323" s="6">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00" t="str">
        <f>IF(実施計画様式!F323="","",IF(PRODUCT(D323:AL323)=0,"error",""))</f>
        <v/>
      </c>
    </row>
    <row r="324" spans="3:49" x14ac:dyDescent="0.2">
      <c r="C324">
        <v>252</v>
      </c>
      <c r="D324" s="6">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00" t="str">
        <f>IF(実施計画様式!F324="","",IF(PRODUCT(D324:AL324)=0,"error",""))</f>
        <v/>
      </c>
    </row>
    <row r="325" spans="3:49" x14ac:dyDescent="0.2">
      <c r="C325">
        <v>253</v>
      </c>
      <c r="D325" s="6">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00" t="str">
        <f>IF(実施計画様式!F325="","",IF(PRODUCT(D325:AL325)=0,"error",""))</f>
        <v/>
      </c>
    </row>
    <row r="326" spans="3:49" x14ac:dyDescent="0.2">
      <c r="C326">
        <v>254</v>
      </c>
      <c r="D326" s="6">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00" t="str">
        <f>IF(実施計画様式!F326="","",IF(PRODUCT(D326:AL326)=0,"error",""))</f>
        <v/>
      </c>
    </row>
    <row r="327" spans="3:49" x14ac:dyDescent="0.2">
      <c r="C327">
        <v>255</v>
      </c>
      <c r="D327" s="6">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00" t="str">
        <f>IF(実施計画様式!F327="","",IF(PRODUCT(D327:AL327)=0,"error",""))</f>
        <v/>
      </c>
    </row>
    <row r="328" spans="3:49" x14ac:dyDescent="0.2">
      <c r="C328">
        <v>256</v>
      </c>
      <c r="D328" s="6">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00" t="str">
        <f>IF(実施計画様式!F328="","",IF(PRODUCT(D328:AL328)=0,"error",""))</f>
        <v/>
      </c>
    </row>
    <row r="329" spans="3:49" x14ac:dyDescent="0.2">
      <c r="C329">
        <v>257</v>
      </c>
      <c r="D329" s="6">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00" t="str">
        <f>IF(実施計画様式!F329="","",IF(PRODUCT(D329:AL329)=0,"error",""))</f>
        <v/>
      </c>
    </row>
    <row r="330" spans="3:49" x14ac:dyDescent="0.2">
      <c r="C330">
        <v>258</v>
      </c>
      <c r="D330" s="6">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00" t="str">
        <f>IF(実施計画様式!F330="","",IF(PRODUCT(D330:AL330)=0,"error",""))</f>
        <v/>
      </c>
    </row>
    <row r="331" spans="3:49" x14ac:dyDescent="0.2">
      <c r="C331">
        <v>259</v>
      </c>
      <c r="D331" s="6">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00" t="str">
        <f>IF(実施計画様式!F331="","",IF(PRODUCT(D331:AL331)=0,"error",""))</f>
        <v/>
      </c>
    </row>
    <row r="332" spans="3:49" x14ac:dyDescent="0.2">
      <c r="C332">
        <v>260</v>
      </c>
      <c r="D332" s="6">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00" t="str">
        <f>IF(実施計画様式!F332="","",IF(PRODUCT(D332:AL332)=0,"error",""))</f>
        <v/>
      </c>
    </row>
    <row r="333" spans="3:49" x14ac:dyDescent="0.2">
      <c r="C333">
        <v>261</v>
      </c>
      <c r="D333" s="6">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00" t="str">
        <f>IF(実施計画様式!F333="","",IF(PRODUCT(D333:AL333)=0,"error",""))</f>
        <v/>
      </c>
    </row>
    <row r="334" spans="3:49" x14ac:dyDescent="0.2">
      <c r="C334">
        <v>262</v>
      </c>
      <c r="D334" s="6">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00" t="str">
        <f>IF(実施計画様式!F334="","",IF(PRODUCT(D334:AL334)=0,"error",""))</f>
        <v/>
      </c>
    </row>
    <row r="335" spans="3:49" x14ac:dyDescent="0.2">
      <c r="C335">
        <v>263</v>
      </c>
      <c r="D335" s="6">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00" t="str">
        <f>IF(実施計画様式!F335="","",IF(PRODUCT(D335:AL335)=0,"error",""))</f>
        <v/>
      </c>
    </row>
    <row r="336" spans="3:49" x14ac:dyDescent="0.2">
      <c r="C336">
        <v>264</v>
      </c>
      <c r="D336" s="6">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00" t="str">
        <f>IF(実施計画様式!F336="","",IF(PRODUCT(D336:AL336)=0,"error",""))</f>
        <v/>
      </c>
    </row>
    <row r="337" spans="3:49" x14ac:dyDescent="0.2">
      <c r="C337">
        <v>265</v>
      </c>
      <c r="D337" s="6">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00" t="str">
        <f>IF(実施計画様式!F337="","",IF(PRODUCT(D337:AL337)=0,"error",""))</f>
        <v/>
      </c>
    </row>
    <row r="338" spans="3:49" x14ac:dyDescent="0.2">
      <c r="C338">
        <v>266</v>
      </c>
      <c r="D338" s="6">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00" t="str">
        <f>IF(実施計画様式!F338="","",IF(PRODUCT(D338:AL338)=0,"error",""))</f>
        <v/>
      </c>
    </row>
    <row r="339" spans="3:49" x14ac:dyDescent="0.2">
      <c r="C339">
        <v>267</v>
      </c>
      <c r="D339" s="6">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00" t="str">
        <f>IF(実施計画様式!F339="","",IF(PRODUCT(D339:AL339)=0,"error",""))</f>
        <v/>
      </c>
    </row>
    <row r="340" spans="3:49" x14ac:dyDescent="0.2">
      <c r="C340">
        <v>268</v>
      </c>
      <c r="D340" s="6">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00" t="str">
        <f>IF(実施計画様式!F340="","",IF(PRODUCT(D340:AL340)=0,"error",""))</f>
        <v/>
      </c>
    </row>
    <row r="341" spans="3:49" x14ac:dyDescent="0.2">
      <c r="C341">
        <v>269</v>
      </c>
      <c r="D341" s="6">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00" t="str">
        <f>IF(実施計画様式!F341="","",IF(PRODUCT(D341:AL341)=0,"error",""))</f>
        <v/>
      </c>
    </row>
    <row r="342" spans="3:49" x14ac:dyDescent="0.2">
      <c r="C342">
        <v>270</v>
      </c>
      <c r="D342" s="6">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00" t="str">
        <f>IF(実施計画様式!F342="","",IF(PRODUCT(D342:AL342)=0,"error",""))</f>
        <v/>
      </c>
    </row>
    <row r="343" spans="3:49" x14ac:dyDescent="0.2">
      <c r="C343">
        <v>271</v>
      </c>
      <c r="D343" s="6">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00" t="str">
        <f>IF(実施計画様式!F343="","",IF(PRODUCT(D343:AL343)=0,"error",""))</f>
        <v/>
      </c>
    </row>
    <row r="344" spans="3:49" x14ac:dyDescent="0.2">
      <c r="C344">
        <v>272</v>
      </c>
      <c r="D344" s="6">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00" t="str">
        <f>IF(実施計画様式!F344="","",IF(PRODUCT(D344:AL344)=0,"error",""))</f>
        <v/>
      </c>
    </row>
    <row r="345" spans="3:49" x14ac:dyDescent="0.2">
      <c r="C345">
        <v>273</v>
      </c>
      <c r="D345" s="6">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00" t="str">
        <f>IF(実施計画様式!F345="","",IF(PRODUCT(D345:AL345)=0,"error",""))</f>
        <v/>
      </c>
    </row>
    <row r="346" spans="3:49" x14ac:dyDescent="0.2">
      <c r="C346">
        <v>274</v>
      </c>
      <c r="D346" s="6">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00" t="str">
        <f>IF(実施計画様式!F346="","",IF(PRODUCT(D346:AL346)=0,"error",""))</f>
        <v/>
      </c>
    </row>
    <row r="347" spans="3:49" x14ac:dyDescent="0.2">
      <c r="C347">
        <v>275</v>
      </c>
      <c r="D347" s="6">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00" t="str">
        <f>IF(実施計画様式!F347="","",IF(PRODUCT(D347:AL347)=0,"error",""))</f>
        <v/>
      </c>
    </row>
    <row r="348" spans="3:49" x14ac:dyDescent="0.2">
      <c r="C348">
        <v>276</v>
      </c>
      <c r="D348" s="6">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00" t="str">
        <f>IF(実施計画様式!F348="","",IF(PRODUCT(D348:AL348)=0,"error",""))</f>
        <v/>
      </c>
    </row>
    <row r="349" spans="3:49" x14ac:dyDescent="0.2">
      <c r="C349">
        <v>277</v>
      </c>
      <c r="D349" s="6">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00" t="str">
        <f>IF(実施計画様式!F349="","",IF(PRODUCT(D349:AL349)=0,"error",""))</f>
        <v/>
      </c>
    </row>
    <row r="350" spans="3:49" x14ac:dyDescent="0.2">
      <c r="C350">
        <v>278</v>
      </c>
      <c r="D350" s="6">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00" t="str">
        <f>IF(実施計画様式!F350="","",IF(PRODUCT(D350:AL350)=0,"error",""))</f>
        <v/>
      </c>
    </row>
    <row r="351" spans="3:49" x14ac:dyDescent="0.2">
      <c r="C351">
        <v>279</v>
      </c>
      <c r="D351" s="6">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00" t="str">
        <f>IF(実施計画様式!F351="","",IF(PRODUCT(D351:AL351)=0,"error",""))</f>
        <v/>
      </c>
    </row>
    <row r="352" spans="3:49" x14ac:dyDescent="0.2">
      <c r="C352">
        <v>280</v>
      </c>
      <c r="D352" s="6">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00" t="str">
        <f>IF(実施計画様式!F352="","",IF(PRODUCT(D352:AL352)=0,"error",""))</f>
        <v/>
      </c>
    </row>
    <row r="353" spans="3:49" x14ac:dyDescent="0.2">
      <c r="C353">
        <v>281</v>
      </c>
      <c r="D353" s="6">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00" t="str">
        <f>IF(実施計画様式!F353="","",IF(PRODUCT(D353:AL353)=0,"error",""))</f>
        <v/>
      </c>
    </row>
    <row r="354" spans="3:49" x14ac:dyDescent="0.2">
      <c r="C354">
        <v>282</v>
      </c>
      <c r="D354" s="6">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00" t="str">
        <f>IF(実施計画様式!F354="","",IF(PRODUCT(D354:AL354)=0,"error",""))</f>
        <v/>
      </c>
    </row>
    <row r="355" spans="3:49" x14ac:dyDescent="0.2">
      <c r="C355">
        <v>283</v>
      </c>
      <c r="D355" s="6">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00" t="str">
        <f>IF(実施計画様式!F355="","",IF(PRODUCT(D355:AL355)=0,"error",""))</f>
        <v/>
      </c>
    </row>
    <row r="356" spans="3:49" x14ac:dyDescent="0.2">
      <c r="C356">
        <v>284</v>
      </c>
      <c r="D356" s="6">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00" t="str">
        <f>IF(実施計画様式!F356="","",IF(PRODUCT(D356:AL356)=0,"error",""))</f>
        <v/>
      </c>
    </row>
    <row r="357" spans="3:49" x14ac:dyDescent="0.2">
      <c r="C357">
        <v>285</v>
      </c>
      <c r="D357" s="6">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00" t="str">
        <f>IF(実施計画様式!F357="","",IF(PRODUCT(D357:AL357)=0,"error",""))</f>
        <v/>
      </c>
    </row>
    <row r="358" spans="3:49" x14ac:dyDescent="0.2">
      <c r="C358">
        <v>286</v>
      </c>
      <c r="D358" s="6">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00" t="str">
        <f>IF(実施計画様式!F358="","",IF(PRODUCT(D358:AL358)=0,"error",""))</f>
        <v/>
      </c>
    </row>
    <row r="359" spans="3:49" x14ac:dyDescent="0.2">
      <c r="C359">
        <v>287</v>
      </c>
      <c r="D359" s="6">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00" t="str">
        <f>IF(実施計画様式!F359="","",IF(PRODUCT(D359:AL359)=0,"error",""))</f>
        <v/>
      </c>
    </row>
    <row r="360" spans="3:49" x14ac:dyDescent="0.2">
      <c r="C360">
        <v>288</v>
      </c>
      <c r="D360" s="6">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00" t="str">
        <f>IF(実施計画様式!F360="","",IF(PRODUCT(D360:AL360)=0,"error",""))</f>
        <v/>
      </c>
    </row>
    <row r="361" spans="3:49" x14ac:dyDescent="0.2">
      <c r="C361">
        <v>289</v>
      </c>
      <c r="D361" s="6">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00" t="str">
        <f>IF(実施計画様式!F361="","",IF(PRODUCT(D361:AL361)=0,"error",""))</f>
        <v/>
      </c>
    </row>
    <row r="362" spans="3:49" x14ac:dyDescent="0.2">
      <c r="C362">
        <v>290</v>
      </c>
      <c r="D362" s="6">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00" t="str">
        <f>IF(実施計画様式!F362="","",IF(PRODUCT(D362:AL362)=0,"error",""))</f>
        <v/>
      </c>
    </row>
    <row r="363" spans="3:49" x14ac:dyDescent="0.2">
      <c r="C363">
        <v>291</v>
      </c>
      <c r="D363" s="6">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00" t="str">
        <f>IF(実施計画様式!F363="","",IF(PRODUCT(D363:AL363)=0,"error",""))</f>
        <v/>
      </c>
    </row>
    <row r="364" spans="3:49" x14ac:dyDescent="0.2">
      <c r="C364">
        <v>292</v>
      </c>
      <c r="D364" s="6">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00" t="str">
        <f>IF(実施計画様式!F364="","",IF(PRODUCT(D364:AL364)=0,"error",""))</f>
        <v/>
      </c>
    </row>
    <row r="365" spans="3:49" x14ac:dyDescent="0.2">
      <c r="C365">
        <v>293</v>
      </c>
      <c r="D365" s="6">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00" t="str">
        <f>IF(実施計画様式!F365="","",IF(PRODUCT(D365:AL365)=0,"error",""))</f>
        <v/>
      </c>
    </row>
    <row r="366" spans="3:49" x14ac:dyDescent="0.2">
      <c r="C366">
        <v>294</v>
      </c>
      <c r="D366" s="6">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00" t="str">
        <f>IF(実施計画様式!F366="","",IF(PRODUCT(D366:AL366)=0,"error",""))</f>
        <v/>
      </c>
    </row>
    <row r="367" spans="3:49" x14ac:dyDescent="0.2">
      <c r="C367">
        <v>295</v>
      </c>
      <c r="D367" s="6">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00" t="str">
        <f>IF(実施計画様式!F367="","",IF(PRODUCT(D367:AL367)=0,"error",""))</f>
        <v/>
      </c>
    </row>
    <row r="368" spans="3:49" x14ac:dyDescent="0.2">
      <c r="C368">
        <v>296</v>
      </c>
      <c r="D368" s="6">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00" t="str">
        <f>IF(実施計画様式!F368="","",IF(PRODUCT(D368:AL368)=0,"error",""))</f>
        <v/>
      </c>
    </row>
    <row r="369" spans="3:49" x14ac:dyDescent="0.2">
      <c r="C369">
        <v>297</v>
      </c>
      <c r="D369" s="6">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00" t="str">
        <f>IF(実施計画様式!F369="","",IF(PRODUCT(D369:AL369)=0,"error",""))</f>
        <v/>
      </c>
    </row>
    <row r="370" spans="3:49" x14ac:dyDescent="0.2">
      <c r="C370">
        <v>298</v>
      </c>
      <c r="D370" s="6">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00" t="str">
        <f>IF(実施計画様式!F370="","",IF(PRODUCT(D370:AL370)=0,"error",""))</f>
        <v/>
      </c>
    </row>
    <row r="371" spans="3:49" x14ac:dyDescent="0.2">
      <c r="C371">
        <v>299</v>
      </c>
      <c r="D371" s="6">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00" t="str">
        <f>IF(実施計画様式!F371="","",IF(PRODUCT(D371:AL371)=0,"error",""))</f>
        <v/>
      </c>
    </row>
    <row r="372" spans="3:49" x14ac:dyDescent="0.2">
      <c r="C372">
        <v>300</v>
      </c>
      <c r="D372" s="6">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00" t="str">
        <f>IF(実施計画様式!F372="","",IF(PRODUCT(D372:AL372)=0,"error",""))</f>
        <v/>
      </c>
    </row>
    <row r="373" spans="3:49" x14ac:dyDescent="0.2">
      <c r="C373">
        <v>301</v>
      </c>
      <c r="D373" s="6">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00" t="str">
        <f>IF(実施計画様式!F373="","",IF(PRODUCT(D373:AL373)=0,"error",""))</f>
        <v/>
      </c>
    </row>
    <row r="374" spans="3:49" x14ac:dyDescent="0.2">
      <c r="C374">
        <v>302</v>
      </c>
      <c r="D374" s="6">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00" t="str">
        <f>IF(実施計画様式!F374="","",IF(PRODUCT(D374:AL374)=0,"error",""))</f>
        <v/>
      </c>
    </row>
    <row r="375" spans="3:49" x14ac:dyDescent="0.2">
      <c r="C375">
        <v>303</v>
      </c>
      <c r="D375" s="6">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00" t="str">
        <f>IF(実施計画様式!F375="","",IF(PRODUCT(D375:AL375)=0,"error",""))</f>
        <v/>
      </c>
    </row>
    <row r="376" spans="3:49" x14ac:dyDescent="0.2">
      <c r="C376">
        <v>304</v>
      </c>
      <c r="D376" s="6">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00" t="str">
        <f>IF(実施計画様式!F376="","",IF(PRODUCT(D376:AL376)=0,"error",""))</f>
        <v/>
      </c>
    </row>
    <row r="377" spans="3:49" x14ac:dyDescent="0.2">
      <c r="C377">
        <v>305</v>
      </c>
      <c r="D377" s="6">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00" t="str">
        <f>IF(実施計画様式!F377="","",IF(PRODUCT(D377:AL377)=0,"error",""))</f>
        <v/>
      </c>
    </row>
    <row r="378" spans="3:49" x14ac:dyDescent="0.2">
      <c r="C378">
        <v>306</v>
      </c>
      <c r="D378" s="6">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00" t="str">
        <f>IF(実施計画様式!F378="","",IF(PRODUCT(D378:AL378)=0,"error",""))</f>
        <v/>
      </c>
    </row>
    <row r="379" spans="3:49" x14ac:dyDescent="0.2">
      <c r="C379">
        <v>307</v>
      </c>
      <c r="D379" s="6">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00" t="str">
        <f>IF(実施計画様式!F379="","",IF(PRODUCT(D379:AL379)=0,"error",""))</f>
        <v/>
      </c>
    </row>
    <row r="380" spans="3:49" x14ac:dyDescent="0.2">
      <c r="C380">
        <v>308</v>
      </c>
      <c r="D380" s="6">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00" t="str">
        <f>IF(実施計画様式!F380="","",IF(PRODUCT(D380:AL380)=0,"error",""))</f>
        <v/>
      </c>
    </row>
    <row r="381" spans="3:49" x14ac:dyDescent="0.2">
      <c r="C381">
        <v>309</v>
      </c>
      <c r="D381" s="6">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00" t="str">
        <f>IF(実施計画様式!F381="","",IF(PRODUCT(D381:AL381)=0,"error",""))</f>
        <v/>
      </c>
    </row>
    <row r="382" spans="3:49" x14ac:dyDescent="0.2">
      <c r="C382">
        <v>310</v>
      </c>
      <c r="D382" s="6">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00" t="str">
        <f>IF(実施計画様式!F382="","",IF(PRODUCT(D382:AL382)=0,"error",""))</f>
        <v/>
      </c>
    </row>
    <row r="383" spans="3:49" x14ac:dyDescent="0.2">
      <c r="C383">
        <v>311</v>
      </c>
      <c r="D383" s="6">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00" t="str">
        <f>IF(実施計画様式!F383="","",IF(PRODUCT(D383:AL383)=0,"error",""))</f>
        <v/>
      </c>
    </row>
    <row r="384" spans="3:49" x14ac:dyDescent="0.2">
      <c r="C384">
        <v>312</v>
      </c>
      <c r="D384" s="6">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00" t="str">
        <f>IF(実施計画様式!F384="","",IF(PRODUCT(D384:AL384)=0,"error",""))</f>
        <v/>
      </c>
    </row>
    <row r="385" spans="3:49" x14ac:dyDescent="0.2">
      <c r="C385">
        <v>313</v>
      </c>
      <c r="D385" s="6">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00" t="str">
        <f>IF(実施計画様式!F385="","",IF(PRODUCT(D385:AL385)=0,"error",""))</f>
        <v/>
      </c>
    </row>
    <row r="386" spans="3:49" x14ac:dyDescent="0.2">
      <c r="C386">
        <v>314</v>
      </c>
      <c r="D386" s="6">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00" t="str">
        <f>IF(実施計画様式!F386="","",IF(PRODUCT(D386:AL386)=0,"error",""))</f>
        <v/>
      </c>
    </row>
    <row r="387" spans="3:49" x14ac:dyDescent="0.2">
      <c r="C387">
        <v>315</v>
      </c>
      <c r="D387" s="6">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00" t="str">
        <f>IF(実施計画様式!F387="","",IF(PRODUCT(D387:AL387)=0,"error",""))</f>
        <v/>
      </c>
    </row>
    <row r="388" spans="3:49" x14ac:dyDescent="0.2">
      <c r="C388">
        <v>316</v>
      </c>
      <c r="D388" s="6">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00" t="str">
        <f>IF(実施計画様式!F388="","",IF(PRODUCT(D388:AL388)=0,"error",""))</f>
        <v/>
      </c>
    </row>
    <row r="389" spans="3:49" x14ac:dyDescent="0.2">
      <c r="C389">
        <v>317</v>
      </c>
      <c r="D389" s="6">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00" t="str">
        <f>IF(実施計画様式!F389="","",IF(PRODUCT(D389:AL389)=0,"error",""))</f>
        <v/>
      </c>
    </row>
    <row r="390" spans="3:49" x14ac:dyDescent="0.2">
      <c r="C390">
        <v>318</v>
      </c>
      <c r="D390" s="6">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00" t="str">
        <f>IF(実施計画様式!F390="","",IF(PRODUCT(D390:AL390)=0,"error",""))</f>
        <v/>
      </c>
    </row>
    <row r="391" spans="3:49" x14ac:dyDescent="0.2">
      <c r="C391">
        <v>319</v>
      </c>
      <c r="D391" s="6">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00" t="str">
        <f>IF(実施計画様式!F391="","",IF(PRODUCT(D391:AL391)=0,"error",""))</f>
        <v/>
      </c>
    </row>
    <row r="392" spans="3:49" x14ac:dyDescent="0.2">
      <c r="C392">
        <v>320</v>
      </c>
      <c r="D392" s="6">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00" t="str">
        <f>IF(実施計画様式!F392="","",IF(PRODUCT(D392:AL392)=0,"error",""))</f>
        <v/>
      </c>
    </row>
    <row r="393" spans="3:49" x14ac:dyDescent="0.2">
      <c r="C393">
        <v>321</v>
      </c>
      <c r="D393" s="6">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00" t="str">
        <f>IF(実施計画様式!F393="","",IF(PRODUCT(D393:AL393)=0,"error",""))</f>
        <v/>
      </c>
    </row>
    <row r="394" spans="3:49" x14ac:dyDescent="0.2">
      <c r="C394">
        <v>322</v>
      </c>
      <c r="D394" s="6">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00" t="str">
        <f>IF(実施計画様式!F394="","",IF(PRODUCT(D394:AL394)=0,"error",""))</f>
        <v/>
      </c>
    </row>
    <row r="395" spans="3:49" x14ac:dyDescent="0.2">
      <c r="C395">
        <v>323</v>
      </c>
      <c r="D395" s="6">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00" t="str">
        <f>IF(実施計画様式!F395="","",IF(PRODUCT(D395:AL395)=0,"error",""))</f>
        <v/>
      </c>
    </row>
    <row r="396" spans="3:49" x14ac:dyDescent="0.2">
      <c r="C396">
        <v>324</v>
      </c>
      <c r="D396" s="6">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00" t="str">
        <f>IF(実施計画様式!F396="","",IF(PRODUCT(D396:AL396)=0,"error",""))</f>
        <v/>
      </c>
    </row>
    <row r="397" spans="3:49" x14ac:dyDescent="0.2">
      <c r="C397">
        <v>325</v>
      </c>
      <c r="D397" s="6">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00" t="str">
        <f>IF(実施計画様式!F397="","",IF(PRODUCT(D397:AL397)=0,"error",""))</f>
        <v/>
      </c>
    </row>
    <row r="398" spans="3:49" x14ac:dyDescent="0.2">
      <c r="C398">
        <v>326</v>
      </c>
      <c r="D398" s="6">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00" t="str">
        <f>IF(実施計画様式!F398="","",IF(PRODUCT(D398:AL398)=0,"error",""))</f>
        <v/>
      </c>
    </row>
    <row r="399" spans="3:49" x14ac:dyDescent="0.2">
      <c r="C399">
        <v>327</v>
      </c>
      <c r="D399" s="6">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00" t="str">
        <f>IF(実施計画様式!F399="","",IF(PRODUCT(D399:AL399)=0,"error",""))</f>
        <v/>
      </c>
    </row>
    <row r="400" spans="3:49" x14ac:dyDescent="0.2">
      <c r="C400">
        <v>328</v>
      </c>
      <c r="D400" s="6">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00" t="str">
        <f>IF(実施計画様式!F400="","",IF(PRODUCT(D400:AL400)=0,"error",""))</f>
        <v/>
      </c>
    </row>
    <row r="401" spans="3:49" x14ac:dyDescent="0.2">
      <c r="C401">
        <v>329</v>
      </c>
      <c r="D401" s="6">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00" t="str">
        <f>IF(実施計画様式!F401="","",IF(PRODUCT(D401:AL401)=0,"error",""))</f>
        <v/>
      </c>
    </row>
    <row r="402" spans="3:49" x14ac:dyDescent="0.2">
      <c r="C402">
        <v>330</v>
      </c>
      <c r="D402" s="6">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00" t="str">
        <f>IF(実施計画様式!F402="","",IF(PRODUCT(D402:AL402)=0,"error",""))</f>
        <v/>
      </c>
    </row>
    <row r="403" spans="3:49" x14ac:dyDescent="0.2">
      <c r="C403">
        <v>331</v>
      </c>
      <c r="D403" s="6">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00" t="str">
        <f>IF(実施計画様式!F403="","",IF(PRODUCT(D403:AL403)=0,"error",""))</f>
        <v/>
      </c>
    </row>
    <row r="404" spans="3:49" x14ac:dyDescent="0.2">
      <c r="C404">
        <v>332</v>
      </c>
      <c r="D404" s="6">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00" t="str">
        <f>IF(実施計画様式!F404="","",IF(PRODUCT(D404:AL404)=0,"error",""))</f>
        <v/>
      </c>
    </row>
    <row r="405" spans="3:49" x14ac:dyDescent="0.2">
      <c r="C405">
        <v>333</v>
      </c>
      <c r="D405" s="6">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00" t="str">
        <f>IF(実施計画様式!F405="","",IF(PRODUCT(D405:AL405)=0,"error",""))</f>
        <v/>
      </c>
    </row>
    <row r="406" spans="3:49" x14ac:dyDescent="0.2">
      <c r="C406">
        <v>334</v>
      </c>
      <c r="D406" s="6">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00" t="str">
        <f>IF(実施計画様式!F406="","",IF(PRODUCT(D406:AL406)=0,"error",""))</f>
        <v/>
      </c>
    </row>
    <row r="407" spans="3:49" x14ac:dyDescent="0.2">
      <c r="C407">
        <v>335</v>
      </c>
      <c r="D407" s="6">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00" t="str">
        <f>IF(実施計画様式!F407="","",IF(PRODUCT(D407:AL407)=0,"error",""))</f>
        <v/>
      </c>
    </row>
    <row r="408" spans="3:49" x14ac:dyDescent="0.2">
      <c r="C408">
        <v>336</v>
      </c>
      <c r="D408" s="6">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00" t="str">
        <f>IF(実施計画様式!F408="","",IF(PRODUCT(D408:AL408)=0,"error",""))</f>
        <v/>
      </c>
    </row>
    <row r="409" spans="3:49" x14ac:dyDescent="0.2">
      <c r="C409">
        <v>337</v>
      </c>
      <c r="D409" s="6">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00" t="str">
        <f>IF(実施計画様式!F409="","",IF(PRODUCT(D409:AL409)=0,"error",""))</f>
        <v/>
      </c>
    </row>
    <row r="410" spans="3:49" x14ac:dyDescent="0.2">
      <c r="C410">
        <v>338</v>
      </c>
      <c r="D410" s="6">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00" t="str">
        <f>IF(実施計画様式!F410="","",IF(PRODUCT(D410:AL410)=0,"error",""))</f>
        <v/>
      </c>
    </row>
    <row r="411" spans="3:49" x14ac:dyDescent="0.2">
      <c r="C411">
        <v>339</v>
      </c>
      <c r="D411" s="6">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00" t="str">
        <f>IF(実施計画様式!F411="","",IF(PRODUCT(D411:AL411)=0,"error",""))</f>
        <v/>
      </c>
    </row>
    <row r="412" spans="3:49" x14ac:dyDescent="0.2">
      <c r="C412">
        <v>340</v>
      </c>
      <c r="D412" s="6">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00" t="str">
        <f>IF(実施計画様式!F412="","",IF(PRODUCT(D412:AL412)=0,"error",""))</f>
        <v/>
      </c>
    </row>
    <row r="413" spans="3:49" x14ac:dyDescent="0.2">
      <c r="C413">
        <v>341</v>
      </c>
      <c r="D413" s="6">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00" t="str">
        <f>IF(実施計画様式!F413="","",IF(PRODUCT(D413:AL413)=0,"error",""))</f>
        <v/>
      </c>
    </row>
    <row r="414" spans="3:49" x14ac:dyDescent="0.2">
      <c r="C414">
        <v>342</v>
      </c>
      <c r="D414" s="6">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00" t="str">
        <f>IF(実施計画様式!F414="","",IF(PRODUCT(D414:AL414)=0,"error",""))</f>
        <v/>
      </c>
    </row>
    <row r="415" spans="3:49" x14ac:dyDescent="0.2">
      <c r="C415">
        <v>343</v>
      </c>
      <c r="D415" s="6">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00" t="str">
        <f>IF(実施計画様式!F415="","",IF(PRODUCT(D415:AL415)=0,"error",""))</f>
        <v/>
      </c>
    </row>
    <row r="416" spans="3:49" x14ac:dyDescent="0.2">
      <c r="C416">
        <v>344</v>
      </c>
      <c r="D416" s="6">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00" t="str">
        <f>IF(実施計画様式!F416="","",IF(PRODUCT(D416:AL416)=0,"error",""))</f>
        <v/>
      </c>
    </row>
    <row r="417" spans="3:49" x14ac:dyDescent="0.2">
      <c r="C417">
        <v>345</v>
      </c>
      <c r="D417" s="6">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00" t="str">
        <f>IF(実施計画様式!F417="","",IF(PRODUCT(D417:AL417)=0,"error",""))</f>
        <v/>
      </c>
    </row>
    <row r="418" spans="3:49" x14ac:dyDescent="0.2">
      <c r="C418">
        <v>346</v>
      </c>
      <c r="D418" s="6">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00" t="str">
        <f>IF(実施計画様式!F418="","",IF(PRODUCT(D418:AL418)=0,"error",""))</f>
        <v/>
      </c>
    </row>
    <row r="419" spans="3:49" x14ac:dyDescent="0.2">
      <c r="C419">
        <v>347</v>
      </c>
      <c r="D419" s="6">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00" t="str">
        <f>IF(実施計画様式!F419="","",IF(PRODUCT(D419:AL419)=0,"error",""))</f>
        <v/>
      </c>
    </row>
    <row r="420" spans="3:49" x14ac:dyDescent="0.2">
      <c r="C420">
        <v>348</v>
      </c>
      <c r="D420" s="6">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00" t="str">
        <f>IF(実施計画様式!F420="","",IF(PRODUCT(D420:AL420)=0,"error",""))</f>
        <v/>
      </c>
    </row>
    <row r="421" spans="3:49" x14ac:dyDescent="0.2">
      <c r="C421">
        <v>349</v>
      </c>
      <c r="D421" s="6">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00" t="str">
        <f>IF(実施計画様式!F421="","",IF(PRODUCT(D421:AL421)=0,"error",""))</f>
        <v/>
      </c>
    </row>
    <row r="422" spans="3:49" x14ac:dyDescent="0.2">
      <c r="C422">
        <v>350</v>
      </c>
      <c r="D422" s="6">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00" t="str">
        <f>IF(実施計画様式!F422="","",IF(PRODUCT(D422:AL422)=0,"error",""))</f>
        <v/>
      </c>
    </row>
    <row r="423" spans="3:49" x14ac:dyDescent="0.2">
      <c r="C423">
        <v>351</v>
      </c>
      <c r="D423" s="6">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00" t="str">
        <f>IF(実施計画様式!F423="","",IF(PRODUCT(D423:AL423)=0,"error",""))</f>
        <v/>
      </c>
    </row>
    <row r="424" spans="3:49" x14ac:dyDescent="0.2">
      <c r="C424">
        <v>352</v>
      </c>
      <c r="D424" s="6">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00" t="str">
        <f>IF(実施計画様式!F424="","",IF(PRODUCT(D424:AL424)=0,"error",""))</f>
        <v/>
      </c>
    </row>
    <row r="425" spans="3:49" x14ac:dyDescent="0.2">
      <c r="C425">
        <v>353</v>
      </c>
      <c r="D425" s="6">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00" t="str">
        <f>IF(実施計画様式!F425="","",IF(PRODUCT(D425:AL425)=0,"error",""))</f>
        <v/>
      </c>
    </row>
    <row r="426" spans="3:49" x14ac:dyDescent="0.2">
      <c r="C426">
        <v>354</v>
      </c>
      <c r="D426" s="6">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00" t="str">
        <f>IF(実施計画様式!F426="","",IF(PRODUCT(D426:AL426)=0,"error",""))</f>
        <v/>
      </c>
    </row>
    <row r="427" spans="3:49" x14ac:dyDescent="0.2">
      <c r="C427">
        <v>355</v>
      </c>
      <c r="D427" s="6">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00" t="str">
        <f>IF(実施計画様式!F427="","",IF(PRODUCT(D427:AL427)=0,"error",""))</f>
        <v/>
      </c>
    </row>
    <row r="428" spans="3:49" x14ac:dyDescent="0.2">
      <c r="C428">
        <v>356</v>
      </c>
      <c r="D428" s="6">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00" t="str">
        <f>IF(実施計画様式!F428="","",IF(PRODUCT(D428:AL428)=0,"error",""))</f>
        <v/>
      </c>
    </row>
    <row r="429" spans="3:49" x14ac:dyDescent="0.2">
      <c r="C429">
        <v>357</v>
      </c>
      <c r="D429" s="6">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00" t="str">
        <f>IF(実施計画様式!F429="","",IF(PRODUCT(D429:AL429)=0,"error",""))</f>
        <v/>
      </c>
    </row>
    <row r="430" spans="3:49" x14ac:dyDescent="0.2">
      <c r="C430">
        <v>358</v>
      </c>
      <c r="D430" s="6">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00" t="str">
        <f>IF(実施計画様式!F430="","",IF(PRODUCT(D430:AL430)=0,"error",""))</f>
        <v/>
      </c>
    </row>
    <row r="431" spans="3:49" x14ac:dyDescent="0.2">
      <c r="C431">
        <v>359</v>
      </c>
      <c r="D431" s="6">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00" t="str">
        <f>IF(実施計画様式!F431="","",IF(PRODUCT(D431:AL431)=0,"error",""))</f>
        <v/>
      </c>
    </row>
    <row r="432" spans="3:49" x14ac:dyDescent="0.2">
      <c r="C432">
        <v>360</v>
      </c>
      <c r="D432" s="6">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00" t="str">
        <f>IF(実施計画様式!F432="","",IF(PRODUCT(D432:AL432)=0,"error",""))</f>
        <v/>
      </c>
    </row>
    <row r="433" spans="3:49" x14ac:dyDescent="0.2">
      <c r="C433">
        <v>361</v>
      </c>
      <c r="D433" s="6">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00" t="str">
        <f>IF(実施計画様式!F433="","",IF(PRODUCT(D433:AL433)=0,"error",""))</f>
        <v/>
      </c>
    </row>
    <row r="434" spans="3:49" x14ac:dyDescent="0.2">
      <c r="C434">
        <v>362</v>
      </c>
      <c r="D434" s="6">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00" t="str">
        <f>IF(実施計画様式!F434="","",IF(PRODUCT(D434:AL434)=0,"error",""))</f>
        <v/>
      </c>
    </row>
    <row r="435" spans="3:49" x14ac:dyDescent="0.2">
      <c r="C435">
        <v>363</v>
      </c>
      <c r="D435" s="6">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00" t="str">
        <f>IF(実施計画様式!F435="","",IF(PRODUCT(D435:AL435)=0,"error",""))</f>
        <v/>
      </c>
    </row>
    <row r="436" spans="3:49" x14ac:dyDescent="0.2">
      <c r="C436">
        <v>364</v>
      </c>
      <c r="D436" s="6">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00" t="str">
        <f>IF(実施計画様式!F436="","",IF(PRODUCT(D436:AL436)=0,"error",""))</f>
        <v/>
      </c>
    </row>
    <row r="437" spans="3:49" x14ac:dyDescent="0.2">
      <c r="C437">
        <v>365</v>
      </c>
      <c r="D437" s="6">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00" t="str">
        <f>IF(実施計画様式!F437="","",IF(PRODUCT(D437:AL437)=0,"error",""))</f>
        <v/>
      </c>
    </row>
    <row r="438" spans="3:49" x14ac:dyDescent="0.2">
      <c r="C438">
        <v>366</v>
      </c>
      <c r="D438" s="6">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00" t="str">
        <f>IF(実施計画様式!F438="","",IF(PRODUCT(D438:AL438)=0,"error",""))</f>
        <v/>
      </c>
    </row>
    <row r="439" spans="3:49" x14ac:dyDescent="0.2">
      <c r="C439">
        <v>367</v>
      </c>
      <c r="D439" s="6">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00" t="str">
        <f>IF(実施計画様式!F439="","",IF(PRODUCT(D439:AL439)=0,"error",""))</f>
        <v/>
      </c>
    </row>
    <row r="440" spans="3:49" x14ac:dyDescent="0.2">
      <c r="C440">
        <v>368</v>
      </c>
      <c r="D440" s="6">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00" t="str">
        <f>IF(実施計画様式!F440="","",IF(PRODUCT(D440:AL440)=0,"error",""))</f>
        <v/>
      </c>
    </row>
    <row r="441" spans="3:49" x14ac:dyDescent="0.2">
      <c r="C441">
        <v>369</v>
      </c>
      <c r="D441" s="6">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00" t="str">
        <f>IF(実施計画様式!F441="","",IF(PRODUCT(D441:AL441)=0,"error",""))</f>
        <v/>
      </c>
    </row>
    <row r="442" spans="3:49" x14ac:dyDescent="0.2">
      <c r="C442">
        <v>370</v>
      </c>
      <c r="D442" s="6">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00" t="str">
        <f>IF(実施計画様式!F442="","",IF(PRODUCT(D442:AL442)=0,"error",""))</f>
        <v/>
      </c>
    </row>
    <row r="443" spans="3:49" x14ac:dyDescent="0.2">
      <c r="C443">
        <v>371</v>
      </c>
      <c r="D443" s="6">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00" t="str">
        <f>IF(実施計画様式!F443="","",IF(PRODUCT(D443:AL443)=0,"error",""))</f>
        <v/>
      </c>
    </row>
    <row r="444" spans="3:49" x14ac:dyDescent="0.2">
      <c r="C444">
        <v>372</v>
      </c>
      <c r="D444" s="6">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00" t="str">
        <f>IF(実施計画様式!F444="","",IF(PRODUCT(D444:AL444)=0,"error",""))</f>
        <v/>
      </c>
    </row>
    <row r="445" spans="3:49" x14ac:dyDescent="0.2">
      <c r="C445">
        <v>373</v>
      </c>
      <c r="D445" s="6">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00" t="str">
        <f>IF(実施計画様式!F445="","",IF(PRODUCT(D445:AL445)=0,"error",""))</f>
        <v/>
      </c>
    </row>
    <row r="446" spans="3:49" x14ac:dyDescent="0.2">
      <c r="C446">
        <v>374</v>
      </c>
      <c r="D446" s="6">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00" t="str">
        <f>IF(実施計画様式!F446="","",IF(PRODUCT(D446:AL446)=0,"error",""))</f>
        <v/>
      </c>
    </row>
    <row r="447" spans="3:49" x14ac:dyDescent="0.2">
      <c r="C447">
        <v>375</v>
      </c>
      <c r="D447" s="6">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00" t="str">
        <f>IF(実施計画様式!F447="","",IF(PRODUCT(D447:AL447)=0,"error",""))</f>
        <v/>
      </c>
    </row>
    <row r="448" spans="3:49" x14ac:dyDescent="0.2">
      <c r="C448">
        <v>376</v>
      </c>
      <c r="D448" s="6">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00" t="str">
        <f>IF(実施計画様式!F448="","",IF(PRODUCT(D448:AL448)=0,"error",""))</f>
        <v/>
      </c>
    </row>
    <row r="449" spans="3:49" x14ac:dyDescent="0.2">
      <c r="C449">
        <v>377</v>
      </c>
      <c r="D449" s="6">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00" t="str">
        <f>IF(実施計画様式!F449="","",IF(PRODUCT(D449:AL449)=0,"error",""))</f>
        <v/>
      </c>
    </row>
    <row r="450" spans="3:49" x14ac:dyDescent="0.2">
      <c r="C450">
        <v>378</v>
      </c>
      <c r="D450" s="6">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00" t="str">
        <f>IF(実施計画様式!F450="","",IF(PRODUCT(D450:AL450)=0,"error",""))</f>
        <v/>
      </c>
    </row>
    <row r="451" spans="3:49" x14ac:dyDescent="0.2">
      <c r="C451">
        <v>379</v>
      </c>
      <c r="D451" s="6">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00" t="str">
        <f>IF(実施計画様式!F451="","",IF(PRODUCT(D451:AL451)=0,"error",""))</f>
        <v/>
      </c>
    </row>
    <row r="452" spans="3:49" x14ac:dyDescent="0.2">
      <c r="C452">
        <v>380</v>
      </c>
      <c r="D452" s="6">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00" t="str">
        <f>IF(実施計画様式!F452="","",IF(PRODUCT(D452:AL452)=0,"error",""))</f>
        <v/>
      </c>
    </row>
    <row r="453" spans="3:49" x14ac:dyDescent="0.2">
      <c r="C453">
        <v>381</v>
      </c>
      <c r="D453" s="6">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00" t="str">
        <f>IF(実施計画様式!F453="","",IF(PRODUCT(D453:AL453)=0,"error",""))</f>
        <v/>
      </c>
    </row>
    <row r="454" spans="3:49" x14ac:dyDescent="0.2">
      <c r="C454">
        <v>382</v>
      </c>
      <c r="D454" s="6">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00" t="str">
        <f>IF(実施計画様式!F454="","",IF(PRODUCT(D454:AL454)=0,"error",""))</f>
        <v/>
      </c>
    </row>
    <row r="455" spans="3:49" x14ac:dyDescent="0.2">
      <c r="C455">
        <v>383</v>
      </c>
      <c r="D455" s="6">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00" t="str">
        <f>IF(実施計画様式!F455="","",IF(PRODUCT(D455:AL455)=0,"error",""))</f>
        <v/>
      </c>
    </row>
    <row r="456" spans="3:49" x14ac:dyDescent="0.2">
      <c r="C456">
        <v>384</v>
      </c>
      <c r="D456" s="6">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00" t="str">
        <f>IF(実施計画様式!F456="","",IF(PRODUCT(D456:AL456)=0,"error",""))</f>
        <v/>
      </c>
    </row>
    <row r="457" spans="3:49" x14ac:dyDescent="0.2">
      <c r="C457">
        <v>385</v>
      </c>
      <c r="D457" s="6">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00" t="str">
        <f>IF(実施計画様式!F457="","",IF(PRODUCT(D457:AL457)=0,"error",""))</f>
        <v/>
      </c>
    </row>
    <row r="458" spans="3:49" x14ac:dyDescent="0.2">
      <c r="C458">
        <v>386</v>
      </c>
      <c r="D458" s="6">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00" t="str">
        <f>IF(実施計画様式!F458="","",IF(PRODUCT(D458:AL458)=0,"error",""))</f>
        <v/>
      </c>
    </row>
    <row r="459" spans="3:49" x14ac:dyDescent="0.2">
      <c r="C459">
        <v>387</v>
      </c>
      <c r="D459" s="6">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00" t="str">
        <f>IF(実施計画様式!F459="","",IF(PRODUCT(D459:AL459)=0,"error",""))</f>
        <v/>
      </c>
    </row>
    <row r="460" spans="3:49" x14ac:dyDescent="0.2">
      <c r="C460">
        <v>388</v>
      </c>
      <c r="D460" s="6">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00" t="str">
        <f>IF(実施計画様式!F460="","",IF(PRODUCT(D460:AL460)=0,"error",""))</f>
        <v/>
      </c>
    </row>
    <row r="461" spans="3:49" x14ac:dyDescent="0.2">
      <c r="C461">
        <v>389</v>
      </c>
      <c r="D461" s="6">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00" t="str">
        <f>IF(実施計画様式!F461="","",IF(PRODUCT(D461:AL461)=0,"error",""))</f>
        <v/>
      </c>
    </row>
    <row r="462" spans="3:49" x14ac:dyDescent="0.2">
      <c r="C462">
        <v>390</v>
      </c>
      <c r="D462" s="6">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00" t="str">
        <f>IF(実施計画様式!F462="","",IF(PRODUCT(D462:AL462)=0,"error",""))</f>
        <v/>
      </c>
    </row>
    <row r="463" spans="3:49" x14ac:dyDescent="0.2">
      <c r="C463">
        <v>391</v>
      </c>
      <c r="D463" s="6">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00" t="str">
        <f>IF(実施計画様式!F463="","",IF(PRODUCT(D463:AL463)=0,"error",""))</f>
        <v/>
      </c>
    </row>
    <row r="464" spans="3:49" x14ac:dyDescent="0.2">
      <c r="C464">
        <v>392</v>
      </c>
      <c r="D464" s="6">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00" t="str">
        <f>IF(実施計画様式!F464="","",IF(PRODUCT(D464:AL464)=0,"error",""))</f>
        <v/>
      </c>
    </row>
    <row r="465" spans="3:49" x14ac:dyDescent="0.2">
      <c r="C465">
        <v>393</v>
      </c>
      <c r="D465" s="6">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00" t="str">
        <f>IF(実施計画様式!F465="","",IF(PRODUCT(D465:AL465)=0,"error",""))</f>
        <v/>
      </c>
    </row>
    <row r="466" spans="3:49" x14ac:dyDescent="0.2">
      <c r="C466">
        <v>394</v>
      </c>
      <c r="D466" s="6">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00" t="str">
        <f>IF(実施計画様式!F466="","",IF(PRODUCT(D466:AL466)=0,"error",""))</f>
        <v/>
      </c>
    </row>
    <row r="467" spans="3:49" x14ac:dyDescent="0.2">
      <c r="C467">
        <v>395</v>
      </c>
      <c r="D467" s="6">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00" t="str">
        <f>IF(実施計画様式!F467="","",IF(PRODUCT(D467:AL467)=0,"error",""))</f>
        <v/>
      </c>
    </row>
    <row r="468" spans="3:49" x14ac:dyDescent="0.2">
      <c r="C468">
        <v>396</v>
      </c>
      <c r="D468" s="6">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00" t="str">
        <f>IF(実施計画様式!F468="","",IF(PRODUCT(D468:AL468)=0,"error",""))</f>
        <v/>
      </c>
    </row>
    <row r="469" spans="3:49" x14ac:dyDescent="0.2">
      <c r="C469" s="4">
        <v>397</v>
      </c>
      <c r="D469" s="6">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00" t="str">
        <f>IF(実施計画様式!F469="","",IF(PRODUCT(D469:AL469)=0,"error",""))</f>
        <v/>
      </c>
    </row>
    <row r="470" spans="3:49" x14ac:dyDescent="0.2">
      <c r="C470" s="4">
        <v>398</v>
      </c>
      <c r="D470" s="6">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00" t="str">
        <f>IF(実施計画様式!F470="","",IF(PRODUCT(D470:AL470)=0,"error",""))</f>
        <v/>
      </c>
    </row>
    <row r="471" spans="3:49" x14ac:dyDescent="0.2">
      <c r="C471" s="4">
        <v>399</v>
      </c>
      <c r="D471" s="6">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00" t="str">
        <f>IF(実施計画様式!F471="","",IF(PRODUCT(D471:AL471)=0,"error",""))</f>
        <v/>
      </c>
    </row>
    <row r="472" spans="3:49" x14ac:dyDescent="0.2">
      <c r="C472" s="4">
        <v>400</v>
      </c>
      <c r="D472" s="6">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00"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28"/>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view="pageBreakPreview" zoomScale="85" zoomScaleSheetLayoutView="85" workbookViewId="0">
      <selection activeCell="D26" sqref="D26:E26"/>
    </sheetView>
  </sheetViews>
  <sheetFormatPr defaultColWidth="9" defaultRowHeight="13.2" x14ac:dyDescent="0.2"/>
  <cols>
    <col min="1" max="1" width="3.44140625" style="105" customWidth="1"/>
    <col min="2" max="2" width="2.109375" style="105" customWidth="1"/>
    <col min="3" max="3" width="88.88671875" style="101" customWidth="1"/>
    <col min="4" max="4" width="33.88671875" style="101" customWidth="1"/>
    <col min="5" max="5" width="40.44140625" style="101" customWidth="1"/>
    <col min="6" max="6" width="6.109375" style="101" hidden="1" customWidth="1"/>
    <col min="7" max="7" width="9" style="101" customWidth="1"/>
    <col min="8" max="16384" width="9" style="101"/>
  </cols>
  <sheetData>
    <row r="1" spans="1:6" ht="24.75" customHeight="1" thickBot="1" x14ac:dyDescent="0.25">
      <c r="A1" s="185" t="s">
        <v>3971</v>
      </c>
      <c r="B1" s="172"/>
      <c r="C1" s="172"/>
      <c r="D1" s="173" t="s">
        <v>3972</v>
      </c>
      <c r="E1" s="174" t="str">
        <f>実施計画様式!I3&amp;実施計画様式!I4</f>
        <v>【14_神奈川県】14203_神奈川県平塚市</v>
      </c>
    </row>
    <row r="2" spans="1:6" ht="24.75" customHeight="1" thickTop="1" thickBot="1" x14ac:dyDescent="0.25">
      <c r="A2" s="968" t="s">
        <v>3973</v>
      </c>
      <c r="B2" s="969"/>
      <c r="C2" s="970"/>
      <c r="D2" s="102" t="s">
        <v>3974</v>
      </c>
      <c r="E2" s="175" t="str">
        <f>実施計画様式!I6</f>
        <v>企画政策部　企画政策課</v>
      </c>
    </row>
    <row r="3" spans="1:6" ht="27" customHeight="1" thickTop="1" thickBot="1" x14ac:dyDescent="0.25">
      <c r="A3" s="971" t="str">
        <f>IF(F59&gt;0,"未チェック箇所があります。","完了")</f>
        <v>完了</v>
      </c>
      <c r="B3" s="972"/>
      <c r="C3" s="973"/>
      <c r="D3" s="103" t="s">
        <v>33</v>
      </c>
      <c r="E3" s="175" t="str">
        <f>実施計画様式!I7</f>
        <v>-</v>
      </c>
    </row>
    <row r="4" spans="1:6" ht="36" customHeight="1" thickTop="1" thickBot="1" x14ac:dyDescent="0.25">
      <c r="A4" s="176"/>
      <c r="B4" s="993"/>
      <c r="C4" s="993"/>
      <c r="D4" s="994" t="s">
        <v>7749</v>
      </c>
      <c r="E4" s="995"/>
    </row>
    <row r="5" spans="1:6" ht="30" hidden="1" customHeight="1" thickTop="1" thickBot="1" x14ac:dyDescent="0.25">
      <c r="A5" s="996" t="s">
        <v>3975</v>
      </c>
      <c r="B5" s="997"/>
      <c r="C5" s="997"/>
      <c r="D5" s="997"/>
      <c r="E5" s="998"/>
    </row>
    <row r="6" spans="1:6" ht="40.049999999999997" hidden="1" customHeight="1" thickTop="1" x14ac:dyDescent="0.2">
      <c r="A6" s="177"/>
      <c r="B6" s="999" t="s">
        <v>3976</v>
      </c>
      <c r="C6" s="1000"/>
      <c r="D6" s="1001" t="s">
        <v>225</v>
      </c>
      <c r="E6" s="1002"/>
      <c r="F6" s="101">
        <f t="shared" ref="F6:F11" si="0">IF(D6="",1,0)</f>
        <v>0</v>
      </c>
    </row>
    <row r="7" spans="1:6" ht="36" hidden="1" customHeight="1" x14ac:dyDescent="0.2">
      <c r="A7" s="339"/>
      <c r="B7" s="1024" t="s">
        <v>3977</v>
      </c>
      <c r="C7" s="1024"/>
      <c r="D7" s="1009" t="s">
        <v>225</v>
      </c>
      <c r="E7" s="1010"/>
      <c r="F7" s="101">
        <f t="shared" si="0"/>
        <v>0</v>
      </c>
    </row>
    <row r="8" spans="1:6" ht="73.5" hidden="1" customHeight="1" x14ac:dyDescent="0.2">
      <c r="A8" s="339"/>
      <c r="B8" s="1006" t="s">
        <v>3978</v>
      </c>
      <c r="C8" s="959"/>
      <c r="D8" s="984" t="s">
        <v>225</v>
      </c>
      <c r="E8" s="985"/>
      <c r="F8" s="101">
        <f t="shared" si="0"/>
        <v>0</v>
      </c>
    </row>
    <row r="9" spans="1:6" ht="60" hidden="1" customHeight="1" x14ac:dyDescent="0.2">
      <c r="A9" s="178"/>
      <c r="B9" s="990" t="s">
        <v>3979</v>
      </c>
      <c r="C9" s="959"/>
      <c r="D9" s="984" t="s">
        <v>225</v>
      </c>
      <c r="E9" s="985"/>
      <c r="F9" s="101">
        <f t="shared" si="0"/>
        <v>0</v>
      </c>
    </row>
    <row r="10" spans="1:6" ht="59.55" hidden="1" customHeight="1" x14ac:dyDescent="0.2">
      <c r="A10" s="178"/>
      <c r="B10" s="990" t="s">
        <v>3980</v>
      </c>
      <c r="C10" s="959"/>
      <c r="D10" s="984" t="s">
        <v>225</v>
      </c>
      <c r="E10" s="985"/>
      <c r="F10" s="101">
        <f t="shared" si="0"/>
        <v>0</v>
      </c>
    </row>
    <row r="11" spans="1:6" ht="68.099999999999994" hidden="1" customHeight="1" thickBot="1" x14ac:dyDescent="0.25">
      <c r="A11" s="178"/>
      <c r="B11" s="1006" t="s">
        <v>3981</v>
      </c>
      <c r="C11" s="959"/>
      <c r="D11" s="1007" t="s">
        <v>225</v>
      </c>
      <c r="E11" s="1008"/>
      <c r="F11" s="101">
        <f t="shared" si="0"/>
        <v>0</v>
      </c>
    </row>
    <row r="12" spans="1:6" ht="30.75" hidden="1" customHeight="1" thickTop="1" thickBot="1" x14ac:dyDescent="0.25">
      <c r="A12" s="1003" t="s">
        <v>110</v>
      </c>
      <c r="B12" s="1004"/>
      <c r="C12" s="1004"/>
      <c r="D12" s="1004"/>
      <c r="E12" s="1005"/>
    </row>
    <row r="13" spans="1:6" ht="69.599999999999994" hidden="1" customHeight="1" thickTop="1" x14ac:dyDescent="0.2">
      <c r="A13" s="178"/>
      <c r="B13" s="1011" t="s">
        <v>3982</v>
      </c>
      <c r="C13" s="1011"/>
      <c r="D13" s="1012" t="s">
        <v>225</v>
      </c>
      <c r="E13" s="1013"/>
      <c r="F13" s="101">
        <f>IF(D13="",1,0)</f>
        <v>0</v>
      </c>
    </row>
    <row r="14" spans="1:6" ht="69.599999999999994" hidden="1" customHeight="1" x14ac:dyDescent="0.2">
      <c r="A14" s="178"/>
      <c r="B14" s="1011" t="s">
        <v>3983</v>
      </c>
      <c r="C14" s="1011"/>
      <c r="D14" s="1014" t="s">
        <v>225</v>
      </c>
      <c r="E14" s="1015"/>
      <c r="F14" s="101">
        <f>IF(D14="",1,0)</f>
        <v>0</v>
      </c>
    </row>
    <row r="15" spans="1:6" ht="22.05" hidden="1" customHeight="1" x14ac:dyDescent="0.2">
      <c r="A15" s="981"/>
      <c r="B15" s="982" t="s">
        <v>3984</v>
      </c>
      <c r="C15" s="982"/>
      <c r="D15" s="1009" t="s">
        <v>225</v>
      </c>
      <c r="E15" s="1010"/>
      <c r="F15" s="101">
        <f>IF(D15="",1,0)</f>
        <v>0</v>
      </c>
    </row>
    <row r="16" spans="1:6" ht="43.5" hidden="1" customHeight="1" x14ac:dyDescent="0.2">
      <c r="A16" s="981"/>
      <c r="B16" s="104"/>
      <c r="C16" s="340" t="s">
        <v>3985</v>
      </c>
      <c r="D16" s="986" t="s">
        <v>225</v>
      </c>
      <c r="E16" s="987"/>
      <c r="F16" s="101">
        <f t="shared" ref="F16:F53" si="1">IF(D16="",1,0)</f>
        <v>0</v>
      </c>
    </row>
    <row r="17" spans="1:6" ht="22.05" hidden="1" customHeight="1" x14ac:dyDescent="0.2">
      <c r="A17" s="981"/>
      <c r="B17" s="104"/>
      <c r="C17" s="340" t="s">
        <v>3986</v>
      </c>
      <c r="D17" s="986" t="s">
        <v>225</v>
      </c>
      <c r="E17" s="987"/>
      <c r="F17" s="101">
        <f t="shared" si="1"/>
        <v>0</v>
      </c>
    </row>
    <row r="18" spans="1:6" ht="36" hidden="1" customHeight="1" x14ac:dyDescent="0.2">
      <c r="A18" s="981"/>
      <c r="B18" s="104"/>
      <c r="C18" s="340" t="s">
        <v>3987</v>
      </c>
      <c r="D18" s="986" t="s">
        <v>225</v>
      </c>
      <c r="E18" s="987"/>
      <c r="F18" s="101">
        <f t="shared" si="1"/>
        <v>0</v>
      </c>
    </row>
    <row r="19" spans="1:6" ht="72.599999999999994" hidden="1" customHeight="1" x14ac:dyDescent="0.2">
      <c r="A19" s="981"/>
      <c r="B19" s="104"/>
      <c r="C19" s="340" t="s">
        <v>3988</v>
      </c>
      <c r="D19" s="986" t="s">
        <v>225</v>
      </c>
      <c r="E19" s="987"/>
      <c r="F19" s="101">
        <f t="shared" si="1"/>
        <v>0</v>
      </c>
    </row>
    <row r="20" spans="1:6" ht="22.05" hidden="1" customHeight="1" x14ac:dyDescent="0.2">
      <c r="A20" s="981"/>
      <c r="B20" s="104"/>
      <c r="C20" s="340" t="s">
        <v>3989</v>
      </c>
      <c r="D20" s="986" t="s">
        <v>225</v>
      </c>
      <c r="E20" s="987"/>
      <c r="F20" s="101">
        <f t="shared" si="1"/>
        <v>0</v>
      </c>
    </row>
    <row r="21" spans="1:6" ht="153" hidden="1" customHeight="1" x14ac:dyDescent="0.2">
      <c r="A21" s="341"/>
      <c r="B21" s="1016" t="s">
        <v>3990</v>
      </c>
      <c r="C21" s="1017"/>
      <c r="D21" s="1018" t="s">
        <v>225</v>
      </c>
      <c r="E21" s="1019"/>
      <c r="F21" s="101">
        <f>IF(D21="",1,0)</f>
        <v>0</v>
      </c>
    </row>
    <row r="22" spans="1:6" ht="72" hidden="1" customHeight="1" x14ac:dyDescent="0.2">
      <c r="A22" s="342"/>
      <c r="B22" s="991" t="s">
        <v>3991</v>
      </c>
      <c r="C22" s="992"/>
      <c r="D22" s="1014" t="s">
        <v>225</v>
      </c>
      <c r="E22" s="1015"/>
      <c r="F22" s="101">
        <f>IF(D22="",1,0)</f>
        <v>0</v>
      </c>
    </row>
    <row r="23" spans="1:6" ht="75.75" hidden="1" customHeight="1" x14ac:dyDescent="0.2">
      <c r="A23" s="258"/>
      <c r="B23" s="974" t="s">
        <v>3992</v>
      </c>
      <c r="C23" s="975"/>
      <c r="D23" s="976" t="s">
        <v>225</v>
      </c>
      <c r="E23" s="977"/>
      <c r="F23" s="101">
        <f t="shared" si="1"/>
        <v>0</v>
      </c>
    </row>
    <row r="24" spans="1:6" ht="53.25" hidden="1" customHeight="1" thickBot="1" x14ac:dyDescent="0.25">
      <c r="A24" s="343"/>
      <c r="B24" s="1020" t="s">
        <v>3993</v>
      </c>
      <c r="C24" s="1021"/>
      <c r="D24" s="988" t="s">
        <v>225</v>
      </c>
      <c r="E24" s="989"/>
      <c r="F24" s="101">
        <f t="shared" si="1"/>
        <v>0</v>
      </c>
    </row>
    <row r="25" spans="1:6" ht="30" customHeight="1" thickTop="1" thickBot="1" x14ac:dyDescent="0.25">
      <c r="A25" s="978" t="s">
        <v>3969</v>
      </c>
      <c r="B25" s="979"/>
      <c r="C25" s="979"/>
      <c r="D25" s="979"/>
      <c r="E25" s="980"/>
    </row>
    <row r="26" spans="1:6" ht="40.049999999999997" customHeight="1" thickTop="1" x14ac:dyDescent="0.2">
      <c r="A26" s="178"/>
      <c r="B26" s="983" t="s">
        <v>7750</v>
      </c>
      <c r="C26" s="983"/>
      <c r="D26" s="1022" t="str">
        <f>IF(OR(実施計画様式!AM9="error",実施計画様式!AN9="error",実施計画様式!AO9="error",実施計画様式!AP9="error",実施計画様式!AQ9="error",実施計画様式!AR9="error",実施計画様式!AS9="error"),"","○")</f>
        <v>○</v>
      </c>
      <c r="E26" s="1023"/>
      <c r="F26" s="101">
        <f t="shared" si="1"/>
        <v>0</v>
      </c>
    </row>
    <row r="27" spans="1:6" ht="40.049999999999997" customHeight="1" x14ac:dyDescent="0.2">
      <c r="A27" s="178"/>
      <c r="B27" s="945" t="s">
        <v>3994</v>
      </c>
      <c r="C27" s="946"/>
      <c r="D27" s="947" t="str">
        <f>IF(COUNTIF(実施計画様式!AO73:AO472,"error")&gt;0,"","○")</f>
        <v>○</v>
      </c>
      <c r="E27" s="948"/>
      <c r="F27" s="101">
        <f>IF(D27="",1,0)</f>
        <v>0</v>
      </c>
    </row>
    <row r="28" spans="1:6" ht="40.049999999999997" customHeight="1" x14ac:dyDescent="0.2">
      <c r="A28" s="178"/>
      <c r="B28" s="945" t="s">
        <v>3995</v>
      </c>
      <c r="C28" s="946"/>
      <c r="D28" s="947" t="str">
        <f>IF(COUNTIF(実施計画様式!AP73:AP472,"error")&gt;0,"","○")</f>
        <v>○</v>
      </c>
      <c r="E28" s="948"/>
      <c r="F28" s="101">
        <f t="shared" si="1"/>
        <v>0</v>
      </c>
    </row>
    <row r="29" spans="1:6" ht="40.049999999999997" customHeight="1" x14ac:dyDescent="0.2">
      <c r="A29" s="178"/>
      <c r="B29" s="945" t="s">
        <v>3996</v>
      </c>
      <c r="C29" s="946"/>
      <c r="D29" s="947" t="str">
        <f>IF(COUNTIF(実施計画様式!AQ73:AQ472,"error")&gt;0,"","○")</f>
        <v>○</v>
      </c>
      <c r="E29" s="948"/>
      <c r="F29" s="101">
        <f t="shared" si="1"/>
        <v>0</v>
      </c>
    </row>
    <row r="30" spans="1:6" ht="40.049999999999997" customHeight="1" x14ac:dyDescent="0.2">
      <c r="A30" s="178"/>
      <c r="B30" s="945" t="s">
        <v>3997</v>
      </c>
      <c r="C30" s="946"/>
      <c r="D30" s="947" t="str">
        <f>IF(COUNTIF(実施計画様式!AR73:AR472,"error")&gt;0,"","○")</f>
        <v>○</v>
      </c>
      <c r="E30" s="948"/>
      <c r="F30" s="101">
        <f t="shared" si="1"/>
        <v>0</v>
      </c>
    </row>
    <row r="31" spans="1:6" ht="40.049999999999997" customHeight="1" x14ac:dyDescent="0.2">
      <c r="A31" s="178"/>
      <c r="B31" s="949" t="s">
        <v>3998</v>
      </c>
      <c r="C31" s="949"/>
      <c r="D31" s="947" t="str">
        <f>IF(COUNTIF(実施計画様式!AS73:AS472,"error")&gt;0,"","○")</f>
        <v>○</v>
      </c>
      <c r="E31" s="948"/>
      <c r="F31" s="101">
        <f t="shared" si="1"/>
        <v>0</v>
      </c>
    </row>
    <row r="32" spans="1:6" ht="42.6" customHeight="1" x14ac:dyDescent="0.2">
      <c r="A32" s="339"/>
      <c r="B32" s="946" t="s">
        <v>3999</v>
      </c>
      <c r="C32" s="946"/>
      <c r="D32" s="947" t="str">
        <f>IF(COUNTIF(実施計画様式!AT73:AT472,"error")&gt;0,"","○")</f>
        <v>○</v>
      </c>
      <c r="E32" s="948"/>
      <c r="F32" s="101">
        <f t="shared" si="1"/>
        <v>0</v>
      </c>
    </row>
    <row r="33" spans="1:6" ht="52.35" customHeight="1" x14ac:dyDescent="0.2">
      <c r="A33" s="339"/>
      <c r="B33" s="946" t="s">
        <v>4000</v>
      </c>
      <c r="C33" s="946"/>
      <c r="D33" s="947" t="str">
        <f>IF(COUNTIF(実施計画様式!AU73:AU472,"error")&gt;0,"","○")</f>
        <v>○</v>
      </c>
      <c r="E33" s="948"/>
      <c r="F33" s="101">
        <f t="shared" si="1"/>
        <v>0</v>
      </c>
    </row>
    <row r="34" spans="1:6" ht="63.75" customHeight="1" x14ac:dyDescent="0.2">
      <c r="A34" s="339"/>
      <c r="B34" s="945" t="s">
        <v>4001</v>
      </c>
      <c r="C34" s="946"/>
      <c r="D34" s="947" t="str">
        <f>IF(COUNTIF(実施計画様式!AV73:AV472,"error")&gt;0,"","○")</f>
        <v>○</v>
      </c>
      <c r="E34" s="948"/>
      <c r="F34" s="101">
        <f t="shared" si="1"/>
        <v>0</v>
      </c>
    </row>
    <row r="35" spans="1:6" ht="52.35" customHeight="1" x14ac:dyDescent="0.2">
      <c r="A35" s="339"/>
      <c r="B35" s="945" t="s">
        <v>4002</v>
      </c>
      <c r="C35" s="946"/>
      <c r="D35" s="947" t="str">
        <f>IF(COUNTIF(実施計画様式!AW73:AW472,"error")&gt;0,"","○")</f>
        <v>○</v>
      </c>
      <c r="E35" s="948"/>
      <c r="F35" s="101">
        <f t="shared" si="1"/>
        <v>0</v>
      </c>
    </row>
    <row r="36" spans="1:6" ht="47.55" customHeight="1" x14ac:dyDescent="0.2">
      <c r="A36" s="339"/>
      <c r="B36" s="949" t="s">
        <v>4003</v>
      </c>
      <c r="C36" s="949"/>
      <c r="D36" s="947" t="str">
        <f>IF(COUNTIF(実施計画様式!AX73:AX472,"error")&gt;0,"","○")</f>
        <v>○</v>
      </c>
      <c r="E36" s="948"/>
      <c r="F36" s="101">
        <f>IF(D36="",1,0)</f>
        <v>0</v>
      </c>
    </row>
    <row r="37" spans="1:6" ht="47.55" customHeight="1" x14ac:dyDescent="0.2">
      <c r="A37" s="178"/>
      <c r="B37" s="950" t="s">
        <v>4004</v>
      </c>
      <c r="C37" s="946"/>
      <c r="D37" s="947" t="str">
        <f>IF(COUNTIF(実施計画様式!AY73:AY472,"error")&gt;0,"","○")</f>
        <v>○</v>
      </c>
      <c r="E37" s="948"/>
      <c r="F37" s="101">
        <f>IF(D37="",1,0)</f>
        <v>0</v>
      </c>
    </row>
    <row r="38" spans="1:6" ht="47.55" customHeight="1" x14ac:dyDescent="0.2">
      <c r="A38" s="178"/>
      <c r="B38" s="990" t="s">
        <v>4005</v>
      </c>
      <c r="C38" s="959"/>
      <c r="D38" s="947" t="str">
        <f>IF(COUNTIF(実施計画様式!BB73:BB472,"error")&gt;0,"","○")</f>
        <v>○</v>
      </c>
      <c r="E38" s="948"/>
      <c r="F38" s="101">
        <f t="shared" ref="F38:F43" si="2">IF(D38="",1,0)</f>
        <v>0</v>
      </c>
    </row>
    <row r="39" spans="1:6" ht="47.55" customHeight="1" x14ac:dyDescent="0.2">
      <c r="A39" s="178"/>
      <c r="B39" s="949" t="s">
        <v>4006</v>
      </c>
      <c r="C39" s="949"/>
      <c r="D39" s="947" t="str">
        <f>IF(COUNTIF(実施計画様式!BC73:BC472,"error")&gt;0,"","○")</f>
        <v>○</v>
      </c>
      <c r="E39" s="948"/>
      <c r="F39" s="101">
        <f t="shared" si="2"/>
        <v>0</v>
      </c>
    </row>
    <row r="40" spans="1:6" ht="47.55" customHeight="1" x14ac:dyDescent="0.2">
      <c r="A40" s="178"/>
      <c r="B40" s="950" t="s">
        <v>4007</v>
      </c>
      <c r="C40" s="946"/>
      <c r="D40" s="947" t="str">
        <f>IF(COUNTIF(実施計画様式!BD73:BD472,"error")&gt;0,"","○")</f>
        <v>○</v>
      </c>
      <c r="E40" s="948"/>
      <c r="F40" s="101">
        <f>IF(D40="",1,0)</f>
        <v>0</v>
      </c>
    </row>
    <row r="41" spans="1:6" ht="47.55" customHeight="1" x14ac:dyDescent="0.2">
      <c r="A41" s="178"/>
      <c r="B41" s="950" t="s">
        <v>4008</v>
      </c>
      <c r="C41" s="946"/>
      <c r="D41" s="947" t="str">
        <f>IF(COUNTIF(実施計画様式!BE73:BE472,"error")&gt;0,"","○")</f>
        <v>○</v>
      </c>
      <c r="E41" s="948"/>
      <c r="F41" s="101">
        <f>IF(D41="",1,0)</f>
        <v>0</v>
      </c>
    </row>
    <row r="42" spans="1:6" ht="47.55" customHeight="1" x14ac:dyDescent="0.2">
      <c r="A42" s="178"/>
      <c r="B42" s="950" t="s">
        <v>4009</v>
      </c>
      <c r="C42" s="946"/>
      <c r="D42" s="947" t="str">
        <f>IF(COUNTIF(実施計画様式!BF73:BF472,"error")&gt;0,"","○")</f>
        <v>○</v>
      </c>
      <c r="E42" s="948"/>
      <c r="F42" s="101">
        <f>IF(D42="",1,0)</f>
        <v>0</v>
      </c>
    </row>
    <row r="43" spans="1:6" ht="47.55" customHeight="1" x14ac:dyDescent="0.2">
      <c r="A43" s="178"/>
      <c r="B43" s="950" t="s">
        <v>4010</v>
      </c>
      <c r="C43" s="946"/>
      <c r="D43" s="947" t="str">
        <f>IF(COUNTIF(実施計画様式!BI73:BI472,"error")&gt;0,"","○")</f>
        <v>○</v>
      </c>
      <c r="E43" s="948"/>
      <c r="F43" s="101">
        <f t="shared" si="2"/>
        <v>0</v>
      </c>
    </row>
    <row r="44" spans="1:6" ht="35.1" customHeight="1" x14ac:dyDescent="0.2">
      <c r="A44" s="178"/>
      <c r="B44" s="949" t="s">
        <v>4011</v>
      </c>
      <c r="C44" s="1024"/>
      <c r="D44" s="947" t="str">
        <f>IF(COUNTIF(実施計画様式!BJ73:BJ472,"error")&gt;0,"","○")</f>
        <v>○</v>
      </c>
      <c r="E44" s="948"/>
      <c r="F44" s="101">
        <f t="shared" si="1"/>
        <v>0</v>
      </c>
    </row>
    <row r="45" spans="1:6" ht="35.1" customHeight="1" x14ac:dyDescent="0.2">
      <c r="A45" s="178"/>
      <c r="B45" s="949" t="s">
        <v>4012</v>
      </c>
      <c r="C45" s="949"/>
      <c r="D45" s="947" t="s">
        <v>226</v>
      </c>
      <c r="E45" s="948"/>
      <c r="F45" s="101">
        <f t="shared" si="1"/>
        <v>0</v>
      </c>
    </row>
    <row r="46" spans="1:6" ht="54.6" customHeight="1" x14ac:dyDescent="0.2">
      <c r="A46" s="339"/>
      <c r="B46" s="1024" t="s">
        <v>4013</v>
      </c>
      <c r="C46" s="1024"/>
      <c r="D46" s="947" t="str">
        <f>IF(COUNTIF(実施計画様式!BK73:BK472,"error")&gt;0,"","○")</f>
        <v>○</v>
      </c>
      <c r="E46" s="948"/>
      <c r="F46" s="101">
        <f t="shared" si="1"/>
        <v>0</v>
      </c>
    </row>
    <row r="47" spans="1:6" ht="56.55" customHeight="1" x14ac:dyDescent="0.2">
      <c r="A47" s="339"/>
      <c r="B47" s="1024" t="s">
        <v>4014</v>
      </c>
      <c r="C47" s="949"/>
      <c r="D47" s="947" t="str">
        <f>IF(COUNTIF(実施計画様式!BL73:BL472,"error")&gt;0,"","○")</f>
        <v>○</v>
      </c>
      <c r="E47" s="948"/>
      <c r="F47" s="101">
        <f t="shared" si="1"/>
        <v>0</v>
      </c>
    </row>
    <row r="48" spans="1:6" ht="56.55" customHeight="1" x14ac:dyDescent="0.2">
      <c r="A48" s="339"/>
      <c r="B48" s="1025" t="s">
        <v>4015</v>
      </c>
      <c r="C48" s="945"/>
      <c r="D48" s="947" t="str">
        <f>IF(COUNTIF(実施計画様式!BM73:BM472,"error")&gt;0,"","○")</f>
        <v>○</v>
      </c>
      <c r="E48" s="948"/>
      <c r="F48" s="101">
        <f t="shared" si="1"/>
        <v>0</v>
      </c>
    </row>
    <row r="49" spans="1:6" ht="56.55" customHeight="1" x14ac:dyDescent="0.2">
      <c r="A49" s="339"/>
      <c r="B49" s="1024" t="s">
        <v>4016</v>
      </c>
      <c r="C49" s="1024"/>
      <c r="D49" s="947" t="str">
        <f>IF(COUNTIF(実施計画様式!BN73:BN472,"error")&gt;0,"","○")</f>
        <v>○</v>
      </c>
      <c r="E49" s="948"/>
      <c r="F49" s="101">
        <f>IF(D49="",1,0)</f>
        <v>0</v>
      </c>
    </row>
    <row r="50" spans="1:6" ht="45.6" customHeight="1" x14ac:dyDescent="0.2">
      <c r="A50" s="178"/>
      <c r="B50" s="1025" t="s">
        <v>4017</v>
      </c>
      <c r="C50" s="945"/>
      <c r="D50" s="947" t="str">
        <f>IF(COUNTIF(実施計画様式!BR73:BR472,"error")&gt;0,"","○")</f>
        <v>○</v>
      </c>
      <c r="E50" s="948"/>
      <c r="F50" s="101">
        <f>IF(D50="",1,0)</f>
        <v>0</v>
      </c>
    </row>
    <row r="51" spans="1:6" ht="38.1" customHeight="1" x14ac:dyDescent="0.2">
      <c r="A51" s="178"/>
      <c r="B51" s="959" t="s">
        <v>4018</v>
      </c>
      <c r="C51" s="959"/>
      <c r="D51" s="947" t="str">
        <f>IF(COUNTIF(実施計画様式!BS73:BS472,"error")&gt;0,"","○")</f>
        <v>○</v>
      </c>
      <c r="E51" s="948"/>
      <c r="F51" s="101">
        <f>IF(D51="",1,0)</f>
        <v>0</v>
      </c>
    </row>
    <row r="52" spans="1:6" ht="60.75" customHeight="1" x14ac:dyDescent="0.2">
      <c r="A52" s="178"/>
      <c r="B52" s="959" t="s">
        <v>4019</v>
      </c>
      <c r="C52" s="959"/>
      <c r="D52" s="947" t="str">
        <f>IF(COUNTIF(実施計画様式!BT73:BU472,"error")&gt;0,"","○")</f>
        <v>○</v>
      </c>
      <c r="E52" s="948"/>
      <c r="F52" s="101">
        <f>IF(D52="",1,0)</f>
        <v>0</v>
      </c>
    </row>
    <row r="53" spans="1:6" ht="60.75" customHeight="1" x14ac:dyDescent="0.2">
      <c r="A53" s="179"/>
      <c r="B53" s="965" t="s">
        <v>4020</v>
      </c>
      <c r="C53" s="965"/>
      <c r="D53" s="966" t="str">
        <f>IF(COUNTIF(実施計画様式!BV73:BV472,"error")&gt;0,"","○")</f>
        <v>○</v>
      </c>
      <c r="E53" s="967"/>
      <c r="F53" s="101">
        <f t="shared" si="1"/>
        <v>0</v>
      </c>
    </row>
    <row r="54" spans="1:6" ht="60.75" customHeight="1" x14ac:dyDescent="0.2">
      <c r="A54" s="179"/>
      <c r="B54" s="965" t="s">
        <v>4021</v>
      </c>
      <c r="C54" s="965"/>
      <c r="D54" s="966" t="str">
        <f>IF(SUBTOTAL(3,実施計画様式!C73:C472)=400,"○","")</f>
        <v>○</v>
      </c>
      <c r="E54" s="967"/>
      <c r="F54" s="101">
        <f t="shared" ref="F54:F58" si="3">IF(D54="",1,0)</f>
        <v>0</v>
      </c>
    </row>
    <row r="55" spans="1:6" ht="60.75" customHeight="1" x14ac:dyDescent="0.2">
      <c r="A55" s="180"/>
      <c r="B55" s="964" t="s">
        <v>4022</v>
      </c>
      <c r="C55" s="964"/>
      <c r="D55" s="960" t="str">
        <f>IF(COUNTIF(実施計画様式!BW73:BW471,"error")&gt;0,"","○")</f>
        <v>○</v>
      </c>
      <c r="E55" s="961"/>
      <c r="F55" s="101">
        <f t="shared" si="3"/>
        <v>0</v>
      </c>
    </row>
    <row r="56" spans="1:6" ht="60.75" customHeight="1" x14ac:dyDescent="0.2">
      <c r="A56" s="344"/>
      <c r="B56" s="962" t="s">
        <v>7745</v>
      </c>
      <c r="C56" s="963"/>
      <c r="D56" s="960" t="str">
        <f>IF(SUM(実施計画様式!CK73:CK472)&lt;&gt;0,"","○")</f>
        <v>○</v>
      </c>
      <c r="E56" s="961"/>
      <c r="F56" s="101">
        <f t="shared" si="3"/>
        <v>0</v>
      </c>
    </row>
    <row r="57" spans="1:6" ht="60.6" hidden="1" customHeight="1" x14ac:dyDescent="0.2">
      <c r="A57" s="234"/>
      <c r="B57" s="955" t="s">
        <v>4023</v>
      </c>
      <c r="C57" s="956"/>
      <c r="D57" s="957" t="s">
        <v>226</v>
      </c>
      <c r="E57" s="958"/>
      <c r="F57" s="101">
        <f t="shared" si="3"/>
        <v>0</v>
      </c>
    </row>
    <row r="58" spans="1:6" ht="60.6" hidden="1" customHeight="1" thickBot="1" x14ac:dyDescent="0.25">
      <c r="A58" s="181"/>
      <c r="B58" s="951" t="s">
        <v>4024</v>
      </c>
      <c r="C58" s="952"/>
      <c r="D58" s="953" t="s">
        <v>226</v>
      </c>
      <c r="E58" s="954"/>
      <c r="F58" s="101">
        <f t="shared" si="3"/>
        <v>0</v>
      </c>
    </row>
    <row r="59" spans="1:6" ht="61.05" customHeight="1" x14ac:dyDescent="0.2">
      <c r="A59"/>
      <c r="B59"/>
      <c r="C59"/>
      <c r="D59"/>
      <c r="E59"/>
      <c r="F59" s="101">
        <f>SUM(F6:F58)</f>
        <v>0</v>
      </c>
    </row>
  </sheetData>
  <sheetProtection algorithmName="SHA-512" hashValue="TW6czoXa4kXuMvgIyBhqHEHDcn8JP8tabwIn0ESNJ1XBMhELktujvlwSjmpvbEmW/4/K1xW1hsr8X/MVDBmSqw==" saltValue="sMl28qZUNyRM4ZAcRW6iH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6:C23 D56:E56"/>
    <dataValidation type="list" allowBlank="1" showErrorMessage="1" sqref="D6:E11 D13:E24">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workbookViewId="0">
      <selection activeCell="D23" sqref="D23:E23"/>
    </sheetView>
  </sheetViews>
  <sheetFormatPr defaultColWidth="8.88671875" defaultRowHeight="13.2" x14ac:dyDescent="0.2"/>
  <cols>
    <col min="1" max="1" width="24.88671875" customWidth="1"/>
    <col min="2" max="2" width="19.44140625" customWidth="1"/>
    <col min="3" max="3" width="21.88671875" bestFit="1" customWidth="1"/>
    <col min="4" max="5" width="14.44140625" customWidth="1"/>
    <col min="6" max="7" width="22.44140625" customWidth="1"/>
    <col min="8" max="9" width="24.88671875" customWidth="1"/>
    <col min="10" max="10" width="23" customWidth="1"/>
    <col min="11" max="23" width="14.44140625" customWidth="1"/>
    <col min="24" max="24" width="16.44140625" customWidth="1"/>
    <col min="25" max="39" width="14.44140625" customWidth="1"/>
    <col min="40" max="40" width="16.44140625" customWidth="1"/>
    <col min="41" max="55" width="14.44140625" customWidth="1"/>
    <col min="56" max="56" width="16.44140625" customWidth="1"/>
    <col min="57" max="57" width="14.44140625" customWidth="1"/>
  </cols>
  <sheetData>
    <row r="1" spans="1:57" ht="13.8" thickBot="1" x14ac:dyDescent="0.25">
      <c r="A1" s="136" t="s">
        <v>4030</v>
      </c>
      <c r="B1" s="136" t="s">
        <v>4031</v>
      </c>
      <c r="C1" s="136" t="s">
        <v>4032</v>
      </c>
      <c r="D1" s="136" t="s">
        <v>4033</v>
      </c>
      <c r="E1" s="136" t="s">
        <v>4034</v>
      </c>
      <c r="F1" s="136" t="s">
        <v>4035</v>
      </c>
      <c r="G1" s="136" t="s">
        <v>4036</v>
      </c>
      <c r="H1" s="136" t="s">
        <v>4037</v>
      </c>
      <c r="I1" s="136" t="s">
        <v>4038</v>
      </c>
      <c r="J1" s="136" t="s">
        <v>4039</v>
      </c>
      <c r="K1" s="136" t="s">
        <v>4040</v>
      </c>
      <c r="L1" s="136" t="s">
        <v>4041</v>
      </c>
      <c r="M1" s="136" t="s">
        <v>4042</v>
      </c>
      <c r="N1" s="136" t="s">
        <v>4043</v>
      </c>
      <c r="O1" s="136" t="s">
        <v>4044</v>
      </c>
      <c r="P1" s="136" t="s">
        <v>4045</v>
      </c>
      <c r="Q1" s="136" t="s">
        <v>4046</v>
      </c>
      <c r="R1" s="136" t="s">
        <v>4047</v>
      </c>
      <c r="S1" s="136" t="s">
        <v>4048</v>
      </c>
      <c r="T1" s="136" t="s">
        <v>4049</v>
      </c>
      <c r="U1" s="136" t="s">
        <v>4050</v>
      </c>
      <c r="V1" s="136" t="s">
        <v>4051</v>
      </c>
      <c r="W1" s="136" t="s">
        <v>4052</v>
      </c>
      <c r="X1" s="136" t="s">
        <v>4053</v>
      </c>
      <c r="Y1" s="136" t="s">
        <v>4054</v>
      </c>
      <c r="Z1" s="136" t="s">
        <v>4055</v>
      </c>
      <c r="AA1" s="136" t="s">
        <v>4056</v>
      </c>
      <c r="AB1" s="136" t="s">
        <v>4057</v>
      </c>
      <c r="AC1" s="136" t="s">
        <v>4058</v>
      </c>
      <c r="AD1" s="136" t="s">
        <v>4059</v>
      </c>
      <c r="AE1" s="136" t="s">
        <v>4060</v>
      </c>
      <c r="AF1" s="136" t="s">
        <v>4061</v>
      </c>
      <c r="AG1" s="136" t="s">
        <v>4062</v>
      </c>
      <c r="AH1" s="136" t="s">
        <v>4063</v>
      </c>
      <c r="AI1" s="136" t="s">
        <v>4064</v>
      </c>
      <c r="AJ1" s="136" t="s">
        <v>4065</v>
      </c>
      <c r="AK1" s="136" t="s">
        <v>4066</v>
      </c>
      <c r="AL1" s="136" t="s">
        <v>4067</v>
      </c>
      <c r="AM1" s="136" t="s">
        <v>4068</v>
      </c>
      <c r="AN1" s="136" t="s">
        <v>4069</v>
      </c>
      <c r="AO1" s="136" t="s">
        <v>4070</v>
      </c>
      <c r="AP1" s="136" t="s">
        <v>4071</v>
      </c>
      <c r="AQ1" s="136" t="s">
        <v>4072</v>
      </c>
      <c r="AR1" s="136" t="s">
        <v>4073</v>
      </c>
      <c r="AS1" s="136" t="s">
        <v>4074</v>
      </c>
      <c r="AT1" s="136" t="s">
        <v>4075</v>
      </c>
      <c r="AU1" s="136" t="s">
        <v>4076</v>
      </c>
      <c r="AV1" s="136" t="s">
        <v>4077</v>
      </c>
      <c r="AW1" s="136" t="s">
        <v>4078</v>
      </c>
      <c r="AX1" s="136" t="s">
        <v>4079</v>
      </c>
      <c r="AY1" s="136" t="s">
        <v>4080</v>
      </c>
      <c r="AZ1" s="136" t="s">
        <v>4081</v>
      </c>
      <c r="BA1" s="136" t="s">
        <v>4082</v>
      </c>
      <c r="BB1" s="136" t="s">
        <v>4083</v>
      </c>
      <c r="BC1" s="136" t="s">
        <v>4084</v>
      </c>
      <c r="BD1" s="136" t="s">
        <v>4085</v>
      </c>
      <c r="BE1" s="136" t="s">
        <v>4086</v>
      </c>
    </row>
    <row r="2" spans="1:57" ht="13.8" thickTop="1" x14ac:dyDescent="0.2">
      <c r="A2" t="s">
        <v>4087</v>
      </c>
      <c r="B2">
        <v>1000</v>
      </c>
      <c r="C2" t="s">
        <v>4040</v>
      </c>
      <c r="D2" t="s">
        <v>426</v>
      </c>
      <c r="E2" t="s">
        <v>4088</v>
      </c>
      <c r="F2" t="s">
        <v>425</v>
      </c>
      <c r="G2" t="s">
        <v>4089</v>
      </c>
      <c r="H2" t="s">
        <v>426</v>
      </c>
      <c r="J2" t="s">
        <v>4040</v>
      </c>
      <c r="K2" t="s">
        <v>4087</v>
      </c>
      <c r="L2" t="s">
        <v>4090</v>
      </c>
      <c r="M2" t="s">
        <v>4091</v>
      </c>
      <c r="N2" t="s">
        <v>4092</v>
      </c>
      <c r="O2" t="s">
        <v>4093</v>
      </c>
      <c r="P2" t="s">
        <v>4094</v>
      </c>
      <c r="Q2" t="s">
        <v>4095</v>
      </c>
      <c r="R2" t="s">
        <v>4096</v>
      </c>
      <c r="S2" t="s">
        <v>4097</v>
      </c>
      <c r="T2" t="s">
        <v>4098</v>
      </c>
      <c r="U2" t="s">
        <v>4099</v>
      </c>
      <c r="V2" t="s">
        <v>4100</v>
      </c>
      <c r="W2" t="s">
        <v>4101</v>
      </c>
      <c r="X2" t="s">
        <v>4102</v>
      </c>
      <c r="Y2" t="s">
        <v>4103</v>
      </c>
      <c r="Z2" t="s">
        <v>4104</v>
      </c>
      <c r="AA2" t="s">
        <v>4105</v>
      </c>
      <c r="AB2" t="s">
        <v>4106</v>
      </c>
      <c r="AC2" t="s">
        <v>4107</v>
      </c>
      <c r="AD2" t="s">
        <v>4108</v>
      </c>
      <c r="AE2" t="s">
        <v>4109</v>
      </c>
      <c r="AF2" t="s">
        <v>4110</v>
      </c>
      <c r="AG2" t="s">
        <v>4111</v>
      </c>
      <c r="AH2" t="s">
        <v>4112</v>
      </c>
      <c r="AI2" t="s">
        <v>4113</v>
      </c>
      <c r="AJ2" t="s">
        <v>4114</v>
      </c>
      <c r="AK2" t="s">
        <v>4115</v>
      </c>
      <c r="AL2" t="s">
        <v>4116</v>
      </c>
      <c r="AM2" t="s">
        <v>4117</v>
      </c>
      <c r="AN2" t="s">
        <v>4118</v>
      </c>
      <c r="AO2" t="s">
        <v>4119</v>
      </c>
      <c r="AP2" t="s">
        <v>4120</v>
      </c>
      <c r="AQ2" t="s">
        <v>4121</v>
      </c>
      <c r="AR2" t="s">
        <v>4122</v>
      </c>
      <c r="AS2" t="s">
        <v>4123</v>
      </c>
      <c r="AT2" t="s">
        <v>4124</v>
      </c>
      <c r="AU2" t="s">
        <v>4125</v>
      </c>
      <c r="AV2" t="s">
        <v>4126</v>
      </c>
      <c r="AW2" t="s">
        <v>4127</v>
      </c>
      <c r="AX2" t="s">
        <v>4128</v>
      </c>
      <c r="AY2" t="s">
        <v>4129</v>
      </c>
      <c r="AZ2" t="s">
        <v>4130</v>
      </c>
      <c r="BA2" t="s">
        <v>4131</v>
      </c>
      <c r="BB2" t="s">
        <v>4132</v>
      </c>
      <c r="BC2" t="s">
        <v>4133</v>
      </c>
      <c r="BD2" t="s">
        <v>4134</v>
      </c>
      <c r="BE2" t="s">
        <v>4135</v>
      </c>
    </row>
    <row r="3" spans="1:57" x14ac:dyDescent="0.2">
      <c r="A3" t="s">
        <v>4136</v>
      </c>
      <c r="B3">
        <v>1100</v>
      </c>
      <c r="C3" t="s">
        <v>4040</v>
      </c>
      <c r="D3" t="s">
        <v>428</v>
      </c>
      <c r="E3" t="s">
        <v>4137</v>
      </c>
      <c r="F3" t="s">
        <v>427</v>
      </c>
      <c r="G3" t="s">
        <v>4138</v>
      </c>
      <c r="H3" t="s">
        <v>426</v>
      </c>
      <c r="I3" t="s">
        <v>428</v>
      </c>
      <c r="J3" t="s">
        <v>4041</v>
      </c>
      <c r="K3" t="s">
        <v>4136</v>
      </c>
      <c r="L3" t="s">
        <v>4139</v>
      </c>
      <c r="M3" t="s">
        <v>4140</v>
      </c>
      <c r="N3" t="s">
        <v>4141</v>
      </c>
      <c r="O3" t="s">
        <v>4142</v>
      </c>
      <c r="P3" t="s">
        <v>4143</v>
      </c>
      <c r="Q3" t="s">
        <v>4144</v>
      </c>
      <c r="R3" t="s">
        <v>4145</v>
      </c>
      <c r="S3" t="s">
        <v>4146</v>
      </c>
      <c r="T3" t="s">
        <v>4147</v>
      </c>
      <c r="U3" t="s">
        <v>4148</v>
      </c>
      <c r="V3" t="s">
        <v>4149</v>
      </c>
      <c r="W3" t="s">
        <v>4150</v>
      </c>
      <c r="X3" t="s">
        <v>4151</v>
      </c>
      <c r="Y3" t="s">
        <v>4152</v>
      </c>
      <c r="Z3" t="s">
        <v>4153</v>
      </c>
      <c r="AA3" t="s">
        <v>4154</v>
      </c>
      <c r="AB3" t="s">
        <v>4155</v>
      </c>
      <c r="AC3" t="s">
        <v>4156</v>
      </c>
      <c r="AD3" t="s">
        <v>4157</v>
      </c>
      <c r="AE3" t="s">
        <v>4158</v>
      </c>
      <c r="AF3" t="s">
        <v>4159</v>
      </c>
      <c r="AG3" t="s">
        <v>4160</v>
      </c>
      <c r="AH3" t="s">
        <v>4161</v>
      </c>
      <c r="AI3" t="s">
        <v>4162</v>
      </c>
      <c r="AJ3" t="s">
        <v>4163</v>
      </c>
      <c r="AK3" t="s">
        <v>4164</v>
      </c>
      <c r="AL3" t="s">
        <v>4165</v>
      </c>
      <c r="AM3" t="s">
        <v>4166</v>
      </c>
      <c r="AN3" t="s">
        <v>4167</v>
      </c>
      <c r="AO3" t="s">
        <v>4168</v>
      </c>
      <c r="AP3" t="s">
        <v>4169</v>
      </c>
      <c r="AQ3" t="s">
        <v>4170</v>
      </c>
      <c r="AR3" t="s">
        <v>4171</v>
      </c>
      <c r="AS3" t="s">
        <v>4172</v>
      </c>
      <c r="AT3" t="s">
        <v>4173</v>
      </c>
      <c r="AU3" t="s">
        <v>4174</v>
      </c>
      <c r="AV3" t="s">
        <v>4175</v>
      </c>
      <c r="AW3" t="s">
        <v>4176</v>
      </c>
      <c r="AX3" t="s">
        <v>4177</v>
      </c>
      <c r="AY3" t="s">
        <v>4178</v>
      </c>
      <c r="AZ3" t="s">
        <v>4179</v>
      </c>
      <c r="BA3" t="s">
        <v>4180</v>
      </c>
      <c r="BB3" t="s">
        <v>4181</v>
      </c>
      <c r="BC3" t="s">
        <v>4182</v>
      </c>
      <c r="BD3" t="s">
        <v>4183</v>
      </c>
      <c r="BE3" t="s">
        <v>4184</v>
      </c>
    </row>
    <row r="4" spans="1:57" x14ac:dyDescent="0.2">
      <c r="A4" t="s">
        <v>4185</v>
      </c>
      <c r="B4">
        <v>1202</v>
      </c>
      <c r="C4" t="s">
        <v>4040</v>
      </c>
      <c r="D4" t="s">
        <v>430</v>
      </c>
      <c r="E4" t="s">
        <v>4137</v>
      </c>
      <c r="F4" t="s">
        <v>429</v>
      </c>
      <c r="G4" t="s">
        <v>4186</v>
      </c>
      <c r="H4" t="s">
        <v>426</v>
      </c>
      <c r="I4" t="s">
        <v>430</v>
      </c>
      <c r="J4" t="s">
        <v>4042</v>
      </c>
      <c r="K4" t="s">
        <v>4185</v>
      </c>
      <c r="L4" t="s">
        <v>4187</v>
      </c>
      <c r="M4" t="s">
        <v>4188</v>
      </c>
      <c r="N4" t="s">
        <v>4189</v>
      </c>
      <c r="O4" t="s">
        <v>4190</v>
      </c>
      <c r="P4" t="s">
        <v>4191</v>
      </c>
      <c r="Q4" t="s">
        <v>4192</v>
      </c>
      <c r="R4" t="s">
        <v>4193</v>
      </c>
      <c r="S4" t="s">
        <v>4194</v>
      </c>
      <c r="T4" t="s">
        <v>4195</v>
      </c>
      <c r="U4" t="s">
        <v>4196</v>
      </c>
      <c r="V4" t="s">
        <v>4197</v>
      </c>
      <c r="W4" t="s">
        <v>4198</v>
      </c>
      <c r="X4" t="s">
        <v>4199</v>
      </c>
      <c r="Y4" t="s">
        <v>4200</v>
      </c>
      <c r="Z4" t="s">
        <v>4201</v>
      </c>
      <c r="AA4" t="s">
        <v>4202</v>
      </c>
      <c r="AB4" t="s">
        <v>4203</v>
      </c>
      <c r="AC4" t="s">
        <v>4204</v>
      </c>
      <c r="AD4" t="s">
        <v>4205</v>
      </c>
      <c r="AE4" t="s">
        <v>4206</v>
      </c>
      <c r="AF4" t="s">
        <v>4207</v>
      </c>
      <c r="AG4" t="s">
        <v>4208</v>
      </c>
      <c r="AH4" t="s">
        <v>4209</v>
      </c>
      <c r="AI4" t="s">
        <v>4210</v>
      </c>
      <c r="AJ4" t="s">
        <v>4211</v>
      </c>
      <c r="AK4" t="s">
        <v>4212</v>
      </c>
      <c r="AL4" t="s">
        <v>4213</v>
      </c>
      <c r="AM4" t="s">
        <v>4214</v>
      </c>
      <c r="AN4" t="s">
        <v>4215</v>
      </c>
      <c r="AO4" t="s">
        <v>4216</v>
      </c>
      <c r="AP4" t="s">
        <v>4217</v>
      </c>
      <c r="AQ4" t="s">
        <v>4218</v>
      </c>
      <c r="AR4" t="s">
        <v>4219</v>
      </c>
      <c r="AS4" t="s">
        <v>4220</v>
      </c>
      <c r="AT4" t="s">
        <v>4221</v>
      </c>
      <c r="AU4" t="s">
        <v>4222</v>
      </c>
      <c r="AV4" t="s">
        <v>4223</v>
      </c>
      <c r="AW4" t="s">
        <v>4224</v>
      </c>
      <c r="AX4" t="s">
        <v>4225</v>
      </c>
      <c r="AY4" t="s">
        <v>4226</v>
      </c>
      <c r="AZ4" t="s">
        <v>4227</v>
      </c>
      <c r="BA4" t="s">
        <v>4228</v>
      </c>
      <c r="BB4" t="s">
        <v>4229</v>
      </c>
      <c r="BC4" t="s">
        <v>4230</v>
      </c>
      <c r="BD4" t="s">
        <v>4231</v>
      </c>
      <c r="BE4" t="s">
        <v>4232</v>
      </c>
    </row>
    <row r="5" spans="1:57" x14ac:dyDescent="0.2">
      <c r="A5" t="s">
        <v>4233</v>
      </c>
      <c r="B5">
        <v>1203</v>
      </c>
      <c r="C5" t="s">
        <v>4040</v>
      </c>
      <c r="D5" t="s">
        <v>432</v>
      </c>
      <c r="E5" t="s">
        <v>4137</v>
      </c>
      <c r="F5" t="s">
        <v>431</v>
      </c>
      <c r="G5" t="s">
        <v>4234</v>
      </c>
      <c r="H5" t="s">
        <v>426</v>
      </c>
      <c r="I5" t="s">
        <v>432</v>
      </c>
      <c r="J5" t="s">
        <v>4043</v>
      </c>
      <c r="K5" t="s">
        <v>4233</v>
      </c>
      <c r="L5" t="s">
        <v>4235</v>
      </c>
      <c r="M5" t="s">
        <v>4236</v>
      </c>
      <c r="N5" t="s">
        <v>4237</v>
      </c>
      <c r="O5" t="s">
        <v>4238</v>
      </c>
      <c r="P5" t="s">
        <v>4239</v>
      </c>
      <c r="Q5" t="s">
        <v>4240</v>
      </c>
      <c r="R5" t="s">
        <v>4241</v>
      </c>
      <c r="S5" t="s">
        <v>4242</v>
      </c>
      <c r="T5" t="s">
        <v>4243</v>
      </c>
      <c r="U5" t="s">
        <v>4244</v>
      </c>
      <c r="V5" t="s">
        <v>4245</v>
      </c>
      <c r="W5" t="s">
        <v>4246</v>
      </c>
      <c r="X5" t="s">
        <v>4247</v>
      </c>
      <c r="Y5" t="s">
        <v>4248</v>
      </c>
      <c r="Z5" t="s">
        <v>4249</v>
      </c>
      <c r="AA5" t="s">
        <v>4250</v>
      </c>
      <c r="AB5" t="s">
        <v>4251</v>
      </c>
      <c r="AC5" t="s">
        <v>4252</v>
      </c>
      <c r="AD5" t="s">
        <v>4253</v>
      </c>
      <c r="AE5" t="s">
        <v>4254</v>
      </c>
      <c r="AF5" t="s">
        <v>4255</v>
      </c>
      <c r="AG5" t="s">
        <v>4256</v>
      </c>
      <c r="AH5" t="s">
        <v>4257</v>
      </c>
      <c r="AI5" t="s">
        <v>4258</v>
      </c>
      <c r="AJ5" t="s">
        <v>4259</v>
      </c>
      <c r="AK5" t="s">
        <v>4260</v>
      </c>
      <c r="AL5" t="s">
        <v>4261</v>
      </c>
      <c r="AM5" t="s">
        <v>4262</v>
      </c>
      <c r="AN5" t="s">
        <v>4263</v>
      </c>
      <c r="AO5" t="s">
        <v>4264</v>
      </c>
      <c r="AP5" t="s">
        <v>4265</v>
      </c>
      <c r="AQ5" t="s">
        <v>4266</v>
      </c>
      <c r="AR5" t="s">
        <v>4267</v>
      </c>
      <c r="AS5" t="s">
        <v>4268</v>
      </c>
      <c r="AT5" t="s">
        <v>4269</v>
      </c>
      <c r="AU5" t="s">
        <v>4270</v>
      </c>
      <c r="AV5" t="s">
        <v>4271</v>
      </c>
      <c r="AW5" t="s">
        <v>4272</v>
      </c>
      <c r="AX5" t="s">
        <v>4273</v>
      </c>
      <c r="AY5" t="s">
        <v>4274</v>
      </c>
      <c r="AZ5" t="s">
        <v>4275</v>
      </c>
      <c r="BA5" t="s">
        <v>4276</v>
      </c>
      <c r="BB5" t="s">
        <v>4277</v>
      </c>
      <c r="BC5" t="s">
        <v>4278</v>
      </c>
      <c r="BD5" t="s">
        <v>4279</v>
      </c>
      <c r="BE5" t="s">
        <v>4280</v>
      </c>
    </row>
    <row r="6" spans="1:57" x14ac:dyDescent="0.2">
      <c r="A6" t="s">
        <v>4281</v>
      </c>
      <c r="B6">
        <v>1204</v>
      </c>
      <c r="C6" t="s">
        <v>4040</v>
      </c>
      <c r="D6" t="s">
        <v>434</v>
      </c>
      <c r="E6" t="s">
        <v>4137</v>
      </c>
      <c r="F6" t="s">
        <v>433</v>
      </c>
      <c r="G6" t="s">
        <v>4282</v>
      </c>
      <c r="H6" t="s">
        <v>426</v>
      </c>
      <c r="I6" t="s">
        <v>434</v>
      </c>
      <c r="J6" t="s">
        <v>4044</v>
      </c>
      <c r="K6" t="s">
        <v>4281</v>
      </c>
      <c r="L6" t="s">
        <v>4283</v>
      </c>
      <c r="M6" t="s">
        <v>4284</v>
      </c>
      <c r="N6" t="s">
        <v>4285</v>
      </c>
      <c r="O6" t="s">
        <v>4286</v>
      </c>
      <c r="P6" t="s">
        <v>4287</v>
      </c>
      <c r="Q6" t="s">
        <v>4288</v>
      </c>
      <c r="R6" t="s">
        <v>4289</v>
      </c>
      <c r="S6" t="s">
        <v>4290</v>
      </c>
      <c r="T6" t="s">
        <v>4291</v>
      </c>
      <c r="U6" t="s">
        <v>4292</v>
      </c>
      <c r="V6" t="s">
        <v>4293</v>
      </c>
      <c r="W6" t="s">
        <v>4294</v>
      </c>
      <c r="X6" t="s">
        <v>4295</v>
      </c>
      <c r="Y6" t="s">
        <v>4296</v>
      </c>
      <c r="Z6" t="s">
        <v>4297</v>
      </c>
      <c r="AA6" t="s">
        <v>4298</v>
      </c>
      <c r="AB6" t="s">
        <v>4299</v>
      </c>
      <c r="AC6" t="s">
        <v>4300</v>
      </c>
      <c r="AD6" t="s">
        <v>4301</v>
      </c>
      <c r="AE6" t="s">
        <v>4302</v>
      </c>
      <c r="AF6" t="s">
        <v>4303</v>
      </c>
      <c r="AG6" t="s">
        <v>4304</v>
      </c>
      <c r="AH6" t="s">
        <v>4305</v>
      </c>
      <c r="AI6" t="s">
        <v>4306</v>
      </c>
      <c r="AJ6" t="s">
        <v>4307</v>
      </c>
      <c r="AK6" t="s">
        <v>4308</v>
      </c>
      <c r="AL6" t="s">
        <v>4309</v>
      </c>
      <c r="AM6" t="s">
        <v>4310</v>
      </c>
      <c r="AN6" t="s">
        <v>4311</v>
      </c>
      <c r="AO6" t="s">
        <v>4312</v>
      </c>
      <c r="AP6" t="s">
        <v>4313</v>
      </c>
      <c r="AQ6" t="s">
        <v>4314</v>
      </c>
      <c r="AR6" t="s">
        <v>4315</v>
      </c>
      <c r="AS6" t="s">
        <v>4316</v>
      </c>
      <c r="AT6" t="s">
        <v>4317</v>
      </c>
      <c r="AU6" t="s">
        <v>4318</v>
      </c>
      <c r="AV6" t="s">
        <v>4319</v>
      </c>
      <c r="AW6" t="s">
        <v>4320</v>
      </c>
      <c r="AX6" t="s">
        <v>4321</v>
      </c>
      <c r="AY6" t="s">
        <v>4322</v>
      </c>
      <c r="AZ6" t="s">
        <v>4323</v>
      </c>
      <c r="BA6" t="s">
        <v>4324</v>
      </c>
      <c r="BB6" t="s">
        <v>4325</v>
      </c>
      <c r="BC6" t="s">
        <v>4326</v>
      </c>
      <c r="BD6" t="s">
        <v>4327</v>
      </c>
      <c r="BE6" t="s">
        <v>4328</v>
      </c>
    </row>
    <row r="7" spans="1:57" x14ac:dyDescent="0.2">
      <c r="A7" t="s">
        <v>4329</v>
      </c>
      <c r="B7">
        <v>1205</v>
      </c>
      <c r="C7" t="s">
        <v>4040</v>
      </c>
      <c r="D7" t="s">
        <v>436</v>
      </c>
      <c r="E7" t="s">
        <v>4137</v>
      </c>
      <c r="F7" t="s">
        <v>435</v>
      </c>
      <c r="G7" t="s">
        <v>4330</v>
      </c>
      <c r="H7" t="s">
        <v>426</v>
      </c>
      <c r="I7" t="s">
        <v>436</v>
      </c>
      <c r="J7" t="s">
        <v>4045</v>
      </c>
      <c r="K7" t="s">
        <v>4329</v>
      </c>
      <c r="L7" t="s">
        <v>4331</v>
      </c>
      <c r="M7" t="s">
        <v>4332</v>
      </c>
      <c r="N7" t="s">
        <v>4333</v>
      </c>
      <c r="O7" t="s">
        <v>4334</v>
      </c>
      <c r="P7" t="s">
        <v>4335</v>
      </c>
      <c r="Q7" t="s">
        <v>4336</v>
      </c>
      <c r="R7" t="s">
        <v>4337</v>
      </c>
      <c r="S7" t="s">
        <v>4338</v>
      </c>
      <c r="T7" t="s">
        <v>4339</v>
      </c>
      <c r="U7" t="s">
        <v>4340</v>
      </c>
      <c r="V7" t="s">
        <v>4341</v>
      </c>
      <c r="W7" t="s">
        <v>4342</v>
      </c>
      <c r="X7" t="s">
        <v>4343</v>
      </c>
      <c r="Y7" t="s">
        <v>4344</v>
      </c>
      <c r="Z7" t="s">
        <v>4345</v>
      </c>
      <c r="AA7" t="s">
        <v>4346</v>
      </c>
      <c r="AB7" t="s">
        <v>4347</v>
      </c>
      <c r="AC7" t="s">
        <v>4348</v>
      </c>
      <c r="AD7" t="s">
        <v>4349</v>
      </c>
      <c r="AE7" t="s">
        <v>4350</v>
      </c>
      <c r="AF7" t="s">
        <v>4351</v>
      </c>
      <c r="AG7" t="s">
        <v>4352</v>
      </c>
      <c r="AH7" t="s">
        <v>4353</v>
      </c>
      <c r="AI7" t="s">
        <v>4354</v>
      </c>
      <c r="AJ7" t="s">
        <v>4355</v>
      </c>
      <c r="AK7" t="s">
        <v>4356</v>
      </c>
      <c r="AL7" t="s">
        <v>4357</v>
      </c>
      <c r="AM7" t="s">
        <v>4358</v>
      </c>
      <c r="AN7" t="s">
        <v>4359</v>
      </c>
      <c r="AO7" t="s">
        <v>4360</v>
      </c>
      <c r="AP7" t="s">
        <v>4361</v>
      </c>
      <c r="AQ7" t="s">
        <v>4362</v>
      </c>
      <c r="AR7" t="s">
        <v>4363</v>
      </c>
      <c r="AS7" t="s">
        <v>4364</v>
      </c>
      <c r="AT7" t="s">
        <v>4365</v>
      </c>
      <c r="AU7" t="s">
        <v>4366</v>
      </c>
      <c r="AV7" t="s">
        <v>4367</v>
      </c>
      <c r="AW7" t="s">
        <v>4368</v>
      </c>
      <c r="AX7" t="s">
        <v>4369</v>
      </c>
      <c r="AY7" t="s">
        <v>4370</v>
      </c>
      <c r="AZ7" t="s">
        <v>4371</v>
      </c>
      <c r="BA7" t="s">
        <v>4372</v>
      </c>
      <c r="BB7" t="s">
        <v>4373</v>
      </c>
      <c r="BC7" t="s">
        <v>4374</v>
      </c>
      <c r="BD7" t="s">
        <v>4375</v>
      </c>
      <c r="BE7" t="s">
        <v>4376</v>
      </c>
    </row>
    <row r="8" spans="1:57" x14ac:dyDescent="0.2">
      <c r="A8" t="s">
        <v>4377</v>
      </c>
      <c r="B8">
        <v>1206</v>
      </c>
      <c r="C8" t="s">
        <v>4040</v>
      </c>
      <c r="D8" t="s">
        <v>438</v>
      </c>
      <c r="E8" t="s">
        <v>4137</v>
      </c>
      <c r="F8" t="s">
        <v>437</v>
      </c>
      <c r="G8" t="s">
        <v>4378</v>
      </c>
      <c r="H8" t="s">
        <v>426</v>
      </c>
      <c r="I8" t="s">
        <v>438</v>
      </c>
      <c r="J8" t="s">
        <v>4046</v>
      </c>
      <c r="K8" t="s">
        <v>4377</v>
      </c>
      <c r="L8" t="s">
        <v>4379</v>
      </c>
      <c r="M8" t="s">
        <v>4380</v>
      </c>
      <c r="N8" t="s">
        <v>4381</v>
      </c>
      <c r="O8" t="s">
        <v>4382</v>
      </c>
      <c r="P8" t="s">
        <v>4383</v>
      </c>
      <c r="Q8" t="s">
        <v>4384</v>
      </c>
      <c r="R8" t="s">
        <v>4385</v>
      </c>
      <c r="S8" t="s">
        <v>4386</v>
      </c>
      <c r="T8" t="s">
        <v>4387</v>
      </c>
      <c r="U8" t="s">
        <v>4388</v>
      </c>
      <c r="V8" t="s">
        <v>4389</v>
      </c>
      <c r="W8" t="s">
        <v>4390</v>
      </c>
      <c r="X8" t="s">
        <v>4391</v>
      </c>
      <c r="Y8" t="s">
        <v>4392</v>
      </c>
      <c r="Z8" t="s">
        <v>4393</v>
      </c>
      <c r="AA8" t="s">
        <v>4394</v>
      </c>
      <c r="AB8" t="s">
        <v>4395</v>
      </c>
      <c r="AC8" t="s">
        <v>4396</v>
      </c>
      <c r="AD8" t="s">
        <v>4397</v>
      </c>
      <c r="AE8" t="s">
        <v>4398</v>
      </c>
      <c r="AF8" t="s">
        <v>4399</v>
      </c>
      <c r="AG8" t="s">
        <v>4400</v>
      </c>
      <c r="AH8" t="s">
        <v>4401</v>
      </c>
      <c r="AI8" t="s">
        <v>4402</v>
      </c>
      <c r="AJ8" t="s">
        <v>4403</v>
      </c>
      <c r="AK8" t="s">
        <v>4404</v>
      </c>
      <c r="AL8" t="s">
        <v>4405</v>
      </c>
      <c r="AM8" t="s">
        <v>4406</v>
      </c>
      <c r="AN8" t="s">
        <v>4407</v>
      </c>
      <c r="AO8" t="s">
        <v>4408</v>
      </c>
      <c r="AP8" t="s">
        <v>4409</v>
      </c>
      <c r="AQ8" t="s">
        <v>4410</v>
      </c>
      <c r="AR8" t="s">
        <v>4411</v>
      </c>
      <c r="AS8" t="s">
        <v>4412</v>
      </c>
      <c r="AT8" t="s">
        <v>4413</v>
      </c>
      <c r="AU8" t="s">
        <v>4414</v>
      </c>
      <c r="AV8" t="s">
        <v>4415</v>
      </c>
      <c r="AW8" t="s">
        <v>4416</v>
      </c>
      <c r="AX8" t="s">
        <v>4417</v>
      </c>
      <c r="AY8" t="s">
        <v>4418</v>
      </c>
      <c r="AZ8" t="s">
        <v>4419</v>
      </c>
      <c r="BA8" t="s">
        <v>4420</v>
      </c>
      <c r="BB8" t="s">
        <v>4421</v>
      </c>
      <c r="BC8" t="s">
        <v>4422</v>
      </c>
      <c r="BD8" t="s">
        <v>4423</v>
      </c>
      <c r="BE8" t="s">
        <v>4424</v>
      </c>
    </row>
    <row r="9" spans="1:57" x14ac:dyDescent="0.2">
      <c r="A9" t="s">
        <v>4425</v>
      </c>
      <c r="B9">
        <v>1207</v>
      </c>
      <c r="C9" t="s">
        <v>4040</v>
      </c>
      <c r="D9" t="s">
        <v>440</v>
      </c>
      <c r="E9" t="s">
        <v>4137</v>
      </c>
      <c r="F9" t="s">
        <v>439</v>
      </c>
      <c r="G9" t="s">
        <v>4426</v>
      </c>
      <c r="H9" t="s">
        <v>426</v>
      </c>
      <c r="I9" t="s">
        <v>440</v>
      </c>
      <c r="J9" t="s">
        <v>4047</v>
      </c>
      <c r="K9" t="s">
        <v>4425</v>
      </c>
      <c r="L9" t="s">
        <v>4427</v>
      </c>
      <c r="M9" t="s">
        <v>4428</v>
      </c>
      <c r="N9" t="s">
        <v>4429</v>
      </c>
      <c r="O9" t="s">
        <v>4430</v>
      </c>
      <c r="P9" t="s">
        <v>4431</v>
      </c>
      <c r="Q9" t="s">
        <v>4432</v>
      </c>
      <c r="R9" t="s">
        <v>4433</v>
      </c>
      <c r="S9" t="s">
        <v>4434</v>
      </c>
      <c r="T9" t="s">
        <v>4435</v>
      </c>
      <c r="U9" t="s">
        <v>4436</v>
      </c>
      <c r="V9" t="s">
        <v>4437</v>
      </c>
      <c r="W9" t="s">
        <v>4438</v>
      </c>
      <c r="X9" t="s">
        <v>4439</v>
      </c>
      <c r="Y9" t="s">
        <v>4440</v>
      </c>
      <c r="Z9" t="s">
        <v>4441</v>
      </c>
      <c r="AA9" t="s">
        <v>4442</v>
      </c>
      <c r="AB9" t="s">
        <v>4443</v>
      </c>
      <c r="AC9" t="s">
        <v>4444</v>
      </c>
      <c r="AD9" t="s">
        <v>4445</v>
      </c>
      <c r="AE9" t="s">
        <v>4446</v>
      </c>
      <c r="AF9" t="s">
        <v>4447</v>
      </c>
      <c r="AG9" t="s">
        <v>4448</v>
      </c>
      <c r="AH9" t="s">
        <v>4449</v>
      </c>
      <c r="AI9" t="s">
        <v>4450</v>
      </c>
      <c r="AJ9" t="s">
        <v>4451</v>
      </c>
      <c r="AK9" t="s">
        <v>4452</v>
      </c>
      <c r="AL9" t="s">
        <v>4453</v>
      </c>
      <c r="AM9" t="s">
        <v>4454</v>
      </c>
      <c r="AN9" t="s">
        <v>4455</v>
      </c>
      <c r="AO9" t="s">
        <v>4456</v>
      </c>
      <c r="AP9" t="s">
        <v>4457</v>
      </c>
      <c r="AQ9" t="s">
        <v>4458</v>
      </c>
      <c r="AR9" t="s">
        <v>4459</v>
      </c>
      <c r="AS9" t="s">
        <v>4460</v>
      </c>
      <c r="AT9" t="s">
        <v>4461</v>
      </c>
      <c r="AU9" t="s">
        <v>4462</v>
      </c>
      <c r="AV9" t="s">
        <v>4463</v>
      </c>
      <c r="AW9" t="s">
        <v>4464</v>
      </c>
      <c r="AX9" t="s">
        <v>4465</v>
      </c>
      <c r="AY9" t="s">
        <v>4466</v>
      </c>
      <c r="AZ9" t="s">
        <v>4467</v>
      </c>
      <c r="BA9" t="s">
        <v>4468</v>
      </c>
      <c r="BB9" t="s">
        <v>4469</v>
      </c>
      <c r="BC9" t="s">
        <v>4470</v>
      </c>
      <c r="BD9" t="s">
        <v>4471</v>
      </c>
      <c r="BE9" t="s">
        <v>4472</v>
      </c>
    </row>
    <row r="10" spans="1:57" x14ac:dyDescent="0.2">
      <c r="A10" t="s">
        <v>4473</v>
      </c>
      <c r="B10">
        <v>1208</v>
      </c>
      <c r="C10" t="s">
        <v>4040</v>
      </c>
      <c r="D10" t="s">
        <v>442</v>
      </c>
      <c r="E10" t="s">
        <v>4137</v>
      </c>
      <c r="F10" t="s">
        <v>441</v>
      </c>
      <c r="G10" t="s">
        <v>4474</v>
      </c>
      <c r="H10" t="s">
        <v>426</v>
      </c>
      <c r="I10" t="s">
        <v>442</v>
      </c>
      <c r="J10" t="s">
        <v>4048</v>
      </c>
      <c r="K10" t="s">
        <v>4473</v>
      </c>
      <c r="L10" t="s">
        <v>4475</v>
      </c>
      <c r="M10" t="s">
        <v>4476</v>
      </c>
      <c r="N10" t="s">
        <v>4477</v>
      </c>
      <c r="O10" t="s">
        <v>4478</v>
      </c>
      <c r="P10" t="s">
        <v>4479</v>
      </c>
      <c r="Q10" t="s">
        <v>4480</v>
      </c>
      <c r="R10" t="s">
        <v>4481</v>
      </c>
      <c r="S10" t="s">
        <v>4482</v>
      </c>
      <c r="T10" t="s">
        <v>4483</v>
      </c>
      <c r="U10" t="s">
        <v>4484</v>
      </c>
      <c r="V10" t="s">
        <v>4485</v>
      </c>
      <c r="W10" t="s">
        <v>4486</v>
      </c>
      <c r="X10" t="s">
        <v>4487</v>
      </c>
      <c r="Y10" t="s">
        <v>4488</v>
      </c>
      <c r="Z10" t="s">
        <v>4489</v>
      </c>
      <c r="AA10" t="s">
        <v>4490</v>
      </c>
      <c r="AB10" t="s">
        <v>4491</v>
      </c>
      <c r="AC10" t="s">
        <v>4492</v>
      </c>
      <c r="AD10" t="s">
        <v>4493</v>
      </c>
      <c r="AE10" t="s">
        <v>4494</v>
      </c>
      <c r="AF10" t="s">
        <v>4495</v>
      </c>
      <c r="AG10" t="s">
        <v>4496</v>
      </c>
      <c r="AH10" t="s">
        <v>4497</v>
      </c>
      <c r="AI10" t="s">
        <v>4498</v>
      </c>
      <c r="AJ10" t="s">
        <v>4499</v>
      </c>
      <c r="AK10" t="s">
        <v>4500</v>
      </c>
      <c r="AL10" t="s">
        <v>4501</v>
      </c>
      <c r="AM10" t="s">
        <v>4502</v>
      </c>
      <c r="AN10" t="s">
        <v>4503</v>
      </c>
      <c r="AO10" t="s">
        <v>4504</v>
      </c>
      <c r="AP10" t="s">
        <v>4505</v>
      </c>
      <c r="AQ10" t="s">
        <v>4506</v>
      </c>
      <c r="AR10" t="s">
        <v>4507</v>
      </c>
      <c r="AS10" t="s">
        <v>4508</v>
      </c>
      <c r="AT10" t="s">
        <v>4509</v>
      </c>
      <c r="AU10" t="s">
        <v>4510</v>
      </c>
      <c r="AV10" t="s">
        <v>4511</v>
      </c>
      <c r="AW10" t="s">
        <v>4512</v>
      </c>
      <c r="AX10" t="s">
        <v>4513</v>
      </c>
      <c r="AY10" t="s">
        <v>4514</v>
      </c>
      <c r="AZ10" t="s">
        <v>4515</v>
      </c>
      <c r="BA10" t="s">
        <v>4516</v>
      </c>
      <c r="BB10" t="s">
        <v>4517</v>
      </c>
      <c r="BC10" t="s">
        <v>4518</v>
      </c>
      <c r="BD10" t="s">
        <v>4519</v>
      </c>
      <c r="BE10" t="s">
        <v>4520</v>
      </c>
    </row>
    <row r="11" spans="1:57" x14ac:dyDescent="0.2">
      <c r="A11" t="s">
        <v>4521</v>
      </c>
      <c r="B11">
        <v>1209</v>
      </c>
      <c r="C11" t="s">
        <v>4040</v>
      </c>
      <c r="D11" t="s">
        <v>444</v>
      </c>
      <c r="E11" t="s">
        <v>4137</v>
      </c>
      <c r="F11" t="s">
        <v>443</v>
      </c>
      <c r="G11" t="s">
        <v>4522</v>
      </c>
      <c r="H11" t="s">
        <v>426</v>
      </c>
      <c r="I11" t="s">
        <v>444</v>
      </c>
      <c r="J11" t="s">
        <v>4049</v>
      </c>
      <c r="K11" t="s">
        <v>4521</v>
      </c>
      <c r="L11" t="s">
        <v>4523</v>
      </c>
      <c r="M11" t="s">
        <v>4524</v>
      </c>
      <c r="N11" t="s">
        <v>4525</v>
      </c>
      <c r="O11" t="s">
        <v>4526</v>
      </c>
      <c r="P11" t="s">
        <v>4527</v>
      </c>
      <c r="Q11" t="s">
        <v>4528</v>
      </c>
      <c r="R11" t="s">
        <v>4529</v>
      </c>
      <c r="S11" t="s">
        <v>4530</v>
      </c>
      <c r="T11" t="s">
        <v>4531</v>
      </c>
      <c r="U11" t="s">
        <v>4532</v>
      </c>
      <c r="V11" t="s">
        <v>4533</v>
      </c>
      <c r="W11" t="s">
        <v>4534</v>
      </c>
      <c r="X11" t="s">
        <v>4535</v>
      </c>
      <c r="Y11" t="s">
        <v>4536</v>
      </c>
      <c r="Z11" t="s">
        <v>4537</v>
      </c>
      <c r="AA11" t="s">
        <v>4538</v>
      </c>
      <c r="AB11" t="s">
        <v>4539</v>
      </c>
      <c r="AC11" t="s">
        <v>4540</v>
      </c>
      <c r="AD11" t="s">
        <v>4541</v>
      </c>
      <c r="AE11" t="s">
        <v>4542</v>
      </c>
      <c r="AF11" t="s">
        <v>4543</v>
      </c>
      <c r="AG11" t="s">
        <v>4544</v>
      </c>
      <c r="AH11" t="s">
        <v>4545</v>
      </c>
      <c r="AI11" t="s">
        <v>4546</v>
      </c>
      <c r="AJ11" t="s">
        <v>4547</v>
      </c>
      <c r="AK11" t="s">
        <v>4548</v>
      </c>
      <c r="AL11" t="s">
        <v>4549</v>
      </c>
      <c r="AM11" t="s">
        <v>4550</v>
      </c>
      <c r="AN11" t="s">
        <v>4551</v>
      </c>
      <c r="AO11" t="s">
        <v>4552</v>
      </c>
      <c r="AP11" t="s">
        <v>4553</v>
      </c>
      <c r="AQ11" t="s">
        <v>4554</v>
      </c>
      <c r="AR11" t="s">
        <v>4555</v>
      </c>
      <c r="AS11" t="s">
        <v>4556</v>
      </c>
      <c r="AT11" t="s">
        <v>4557</v>
      </c>
      <c r="AU11" t="s">
        <v>4558</v>
      </c>
      <c r="AV11" t="s">
        <v>4559</v>
      </c>
      <c r="AW11" t="s">
        <v>4560</v>
      </c>
      <c r="AX11" t="s">
        <v>4561</v>
      </c>
      <c r="AY11" t="s">
        <v>4562</v>
      </c>
      <c r="AZ11" t="s">
        <v>4563</v>
      </c>
      <c r="BA11" t="s">
        <v>4564</v>
      </c>
      <c r="BB11" t="s">
        <v>4565</v>
      </c>
      <c r="BC11" t="s">
        <v>4566</v>
      </c>
      <c r="BD11" t="s">
        <v>4567</v>
      </c>
      <c r="BE11" t="s">
        <v>4568</v>
      </c>
    </row>
    <row r="12" spans="1:57" x14ac:dyDescent="0.2">
      <c r="A12" t="s">
        <v>4569</v>
      </c>
      <c r="B12">
        <v>1210</v>
      </c>
      <c r="C12" t="s">
        <v>4040</v>
      </c>
      <c r="D12" t="s">
        <v>446</v>
      </c>
      <c r="E12" t="s">
        <v>4137</v>
      </c>
      <c r="F12" t="s">
        <v>445</v>
      </c>
      <c r="G12" t="s">
        <v>4570</v>
      </c>
      <c r="H12" t="s">
        <v>426</v>
      </c>
      <c r="I12" t="s">
        <v>446</v>
      </c>
      <c r="J12" t="s">
        <v>4050</v>
      </c>
      <c r="K12" t="s">
        <v>4569</v>
      </c>
      <c r="L12" t="s">
        <v>4571</v>
      </c>
      <c r="M12" t="s">
        <v>4572</v>
      </c>
      <c r="N12" t="s">
        <v>4573</v>
      </c>
      <c r="O12" t="s">
        <v>4574</v>
      </c>
      <c r="P12" t="s">
        <v>4575</v>
      </c>
      <c r="Q12" t="s">
        <v>4576</v>
      </c>
      <c r="R12" t="s">
        <v>4577</v>
      </c>
      <c r="S12" t="s">
        <v>4578</v>
      </c>
      <c r="T12" t="s">
        <v>4579</v>
      </c>
      <c r="U12" t="s">
        <v>4580</v>
      </c>
      <c r="V12" t="s">
        <v>4581</v>
      </c>
      <c r="W12" t="s">
        <v>4582</v>
      </c>
      <c r="X12" t="s">
        <v>4583</v>
      </c>
      <c r="Y12" t="s">
        <v>4584</v>
      </c>
      <c r="Z12" t="s">
        <v>4585</v>
      </c>
      <c r="AA12" t="s">
        <v>4586</v>
      </c>
      <c r="AB12" t="s">
        <v>4587</v>
      </c>
      <c r="AC12" t="s">
        <v>4588</v>
      </c>
      <c r="AD12" t="s">
        <v>4589</v>
      </c>
      <c r="AE12" t="s">
        <v>4590</v>
      </c>
      <c r="AF12" t="s">
        <v>4591</v>
      </c>
      <c r="AG12" t="s">
        <v>4592</v>
      </c>
      <c r="AH12" t="s">
        <v>4593</v>
      </c>
      <c r="AI12" t="s">
        <v>4594</v>
      </c>
      <c r="AJ12" t="s">
        <v>4595</v>
      </c>
      <c r="AK12" t="s">
        <v>4596</v>
      </c>
      <c r="AL12" t="s">
        <v>4597</v>
      </c>
      <c r="AM12" t="s">
        <v>4598</v>
      </c>
      <c r="AN12" t="s">
        <v>4599</v>
      </c>
      <c r="AO12" t="s">
        <v>4600</v>
      </c>
      <c r="AP12" t="s">
        <v>4601</v>
      </c>
      <c r="AQ12" t="s">
        <v>4602</v>
      </c>
      <c r="AR12" t="s">
        <v>4603</v>
      </c>
      <c r="AS12" t="s">
        <v>4604</v>
      </c>
      <c r="AT12" t="s">
        <v>4605</v>
      </c>
      <c r="AU12" t="s">
        <v>4606</v>
      </c>
      <c r="AV12" t="s">
        <v>4607</v>
      </c>
      <c r="AW12" t="s">
        <v>4608</v>
      </c>
      <c r="AX12" t="s">
        <v>4609</v>
      </c>
      <c r="AY12" t="s">
        <v>4610</v>
      </c>
      <c r="AZ12" t="s">
        <v>4611</v>
      </c>
      <c r="BA12" t="s">
        <v>4612</v>
      </c>
      <c r="BB12" t="s">
        <v>4613</v>
      </c>
      <c r="BC12" t="s">
        <v>4614</v>
      </c>
      <c r="BD12" t="s">
        <v>4615</v>
      </c>
      <c r="BE12" t="s">
        <v>4616</v>
      </c>
    </row>
    <row r="13" spans="1:57" x14ac:dyDescent="0.2">
      <c r="A13" t="s">
        <v>4617</v>
      </c>
      <c r="B13">
        <v>1211</v>
      </c>
      <c r="C13" t="s">
        <v>4040</v>
      </c>
      <c r="D13" t="s">
        <v>448</v>
      </c>
      <c r="E13" t="s">
        <v>4137</v>
      </c>
      <c r="F13" t="s">
        <v>447</v>
      </c>
      <c r="G13" t="s">
        <v>4618</v>
      </c>
      <c r="H13" t="s">
        <v>426</v>
      </c>
      <c r="I13" t="s">
        <v>448</v>
      </c>
      <c r="J13" t="s">
        <v>4051</v>
      </c>
      <c r="K13" t="s">
        <v>4617</v>
      </c>
      <c r="L13" t="s">
        <v>4619</v>
      </c>
      <c r="M13" t="s">
        <v>4620</v>
      </c>
      <c r="N13" t="s">
        <v>4621</v>
      </c>
      <c r="O13" t="s">
        <v>4622</v>
      </c>
      <c r="P13" t="s">
        <v>4623</v>
      </c>
      <c r="Q13" t="s">
        <v>4624</v>
      </c>
      <c r="R13" t="s">
        <v>4625</v>
      </c>
      <c r="S13" t="s">
        <v>4626</v>
      </c>
      <c r="T13" t="s">
        <v>4627</v>
      </c>
      <c r="U13" t="s">
        <v>4628</v>
      </c>
      <c r="V13" t="s">
        <v>4629</v>
      </c>
      <c r="W13" t="s">
        <v>4630</v>
      </c>
      <c r="X13" t="s">
        <v>4631</v>
      </c>
      <c r="Y13" t="s">
        <v>4632</v>
      </c>
      <c r="Z13" t="s">
        <v>4633</v>
      </c>
      <c r="AA13" t="s">
        <v>4634</v>
      </c>
      <c r="AB13" t="s">
        <v>4635</v>
      </c>
      <c r="AC13" t="s">
        <v>4636</v>
      </c>
      <c r="AD13" t="s">
        <v>4637</v>
      </c>
      <c r="AE13" t="s">
        <v>4638</v>
      </c>
      <c r="AF13" t="s">
        <v>4639</v>
      </c>
      <c r="AG13" t="s">
        <v>4640</v>
      </c>
      <c r="AH13" t="s">
        <v>4641</v>
      </c>
      <c r="AI13" t="s">
        <v>4642</v>
      </c>
      <c r="AJ13" t="s">
        <v>4643</v>
      </c>
      <c r="AK13" t="s">
        <v>4644</v>
      </c>
      <c r="AL13" t="s">
        <v>4645</v>
      </c>
      <c r="AM13" t="s">
        <v>4646</v>
      </c>
      <c r="AN13" t="s">
        <v>4647</v>
      </c>
      <c r="AO13" t="s">
        <v>4648</v>
      </c>
      <c r="AP13" t="s">
        <v>4649</v>
      </c>
      <c r="AQ13" t="s">
        <v>4650</v>
      </c>
      <c r="AR13" t="s">
        <v>4651</v>
      </c>
      <c r="AS13" t="s">
        <v>4652</v>
      </c>
      <c r="AT13" t="s">
        <v>4653</v>
      </c>
      <c r="AU13" t="s">
        <v>4654</v>
      </c>
      <c r="AV13" t="s">
        <v>4655</v>
      </c>
      <c r="AW13" t="s">
        <v>4656</v>
      </c>
      <c r="AX13" t="s">
        <v>4657</v>
      </c>
      <c r="AY13" t="s">
        <v>4658</v>
      </c>
      <c r="AZ13" t="s">
        <v>4659</v>
      </c>
      <c r="BA13" t="s">
        <v>4660</v>
      </c>
      <c r="BB13" t="s">
        <v>4661</v>
      </c>
      <c r="BC13" t="s">
        <v>4662</v>
      </c>
      <c r="BD13" t="s">
        <v>4663</v>
      </c>
      <c r="BE13" t="s">
        <v>4664</v>
      </c>
    </row>
    <row r="14" spans="1:57" x14ac:dyDescent="0.2">
      <c r="A14" t="s">
        <v>4665</v>
      </c>
      <c r="B14">
        <v>1212</v>
      </c>
      <c r="C14" t="s">
        <v>4040</v>
      </c>
      <c r="D14" t="s">
        <v>450</v>
      </c>
      <c r="E14" t="s">
        <v>4137</v>
      </c>
      <c r="F14" t="s">
        <v>449</v>
      </c>
      <c r="G14" t="s">
        <v>4666</v>
      </c>
      <c r="H14" t="s">
        <v>426</v>
      </c>
      <c r="I14" t="s">
        <v>450</v>
      </c>
      <c r="J14" t="s">
        <v>4052</v>
      </c>
      <c r="K14" t="s">
        <v>4665</v>
      </c>
      <c r="L14" t="s">
        <v>4667</v>
      </c>
      <c r="M14" t="s">
        <v>4668</v>
      </c>
      <c r="N14" t="s">
        <v>4669</v>
      </c>
      <c r="O14" t="s">
        <v>4670</v>
      </c>
      <c r="P14" t="s">
        <v>4671</v>
      </c>
      <c r="Q14" t="s">
        <v>4672</v>
      </c>
      <c r="R14" t="s">
        <v>4673</v>
      </c>
      <c r="S14" t="s">
        <v>4674</v>
      </c>
      <c r="T14" t="s">
        <v>4675</v>
      </c>
      <c r="U14" t="s">
        <v>4676</v>
      </c>
      <c r="V14" t="s">
        <v>4677</v>
      </c>
      <c r="W14" t="s">
        <v>4678</v>
      </c>
      <c r="X14" t="s">
        <v>4679</v>
      </c>
      <c r="Y14" t="s">
        <v>4680</v>
      </c>
      <c r="Z14" t="s">
        <v>4681</v>
      </c>
      <c r="AA14" t="s">
        <v>4682</v>
      </c>
      <c r="AB14" t="s">
        <v>4683</v>
      </c>
      <c r="AC14" t="s">
        <v>4684</v>
      </c>
      <c r="AD14" t="s">
        <v>4685</v>
      </c>
      <c r="AE14" t="s">
        <v>4686</v>
      </c>
      <c r="AF14" t="s">
        <v>4687</v>
      </c>
      <c r="AG14" t="s">
        <v>4688</v>
      </c>
      <c r="AH14" t="s">
        <v>4689</v>
      </c>
      <c r="AI14" t="s">
        <v>4690</v>
      </c>
      <c r="AJ14" t="s">
        <v>4691</v>
      </c>
      <c r="AK14" t="s">
        <v>4692</v>
      </c>
      <c r="AL14" t="s">
        <v>4693</v>
      </c>
      <c r="AM14" t="s">
        <v>4694</v>
      </c>
      <c r="AN14" t="s">
        <v>4695</v>
      </c>
      <c r="AO14" t="s">
        <v>4696</v>
      </c>
      <c r="AP14" t="s">
        <v>4697</v>
      </c>
      <c r="AQ14" t="s">
        <v>4698</v>
      </c>
      <c r="AR14" t="s">
        <v>4699</v>
      </c>
      <c r="AS14" t="s">
        <v>4700</v>
      </c>
      <c r="AT14" t="s">
        <v>4701</v>
      </c>
      <c r="AU14" t="s">
        <v>4702</v>
      </c>
      <c r="AV14" t="s">
        <v>4703</v>
      </c>
      <c r="AW14" t="s">
        <v>4704</v>
      </c>
      <c r="AX14" t="s">
        <v>4705</v>
      </c>
      <c r="AY14" t="s">
        <v>4706</v>
      </c>
      <c r="AZ14" t="s">
        <v>4707</v>
      </c>
      <c r="BA14" t="s">
        <v>4708</v>
      </c>
      <c r="BB14" t="s">
        <v>4709</v>
      </c>
      <c r="BC14" t="s">
        <v>4710</v>
      </c>
      <c r="BD14" t="s">
        <v>4711</v>
      </c>
      <c r="BE14" t="s">
        <v>4712</v>
      </c>
    </row>
    <row r="15" spans="1:57" x14ac:dyDescent="0.2">
      <c r="A15" t="s">
        <v>4713</v>
      </c>
      <c r="B15">
        <v>1213</v>
      </c>
      <c r="C15" t="s">
        <v>4040</v>
      </c>
      <c r="D15" t="s">
        <v>452</v>
      </c>
      <c r="E15" t="s">
        <v>4137</v>
      </c>
      <c r="F15" t="s">
        <v>451</v>
      </c>
      <c r="G15" t="s">
        <v>4714</v>
      </c>
      <c r="H15" t="s">
        <v>426</v>
      </c>
      <c r="I15" t="s">
        <v>452</v>
      </c>
      <c r="J15" t="s">
        <v>4053</v>
      </c>
      <c r="K15" t="s">
        <v>4713</v>
      </c>
      <c r="L15" t="s">
        <v>4715</v>
      </c>
      <c r="M15" t="s">
        <v>4716</v>
      </c>
      <c r="N15" t="s">
        <v>4717</v>
      </c>
      <c r="O15" t="s">
        <v>4718</v>
      </c>
      <c r="P15" t="s">
        <v>4719</v>
      </c>
      <c r="Q15" t="s">
        <v>4720</v>
      </c>
      <c r="R15" t="s">
        <v>4721</v>
      </c>
      <c r="S15" t="s">
        <v>4722</v>
      </c>
      <c r="T15" t="s">
        <v>4723</v>
      </c>
      <c r="U15" t="s">
        <v>4724</v>
      </c>
      <c r="V15" t="s">
        <v>4725</v>
      </c>
      <c r="W15" t="s">
        <v>4726</v>
      </c>
      <c r="X15" t="s">
        <v>4727</v>
      </c>
      <c r="Y15" t="s">
        <v>4728</v>
      </c>
      <c r="Z15" t="s">
        <v>4729</v>
      </c>
      <c r="AA15" t="s">
        <v>4730</v>
      </c>
      <c r="AB15" t="s">
        <v>4731</v>
      </c>
      <c r="AC15" t="s">
        <v>4732</v>
      </c>
      <c r="AD15" t="s">
        <v>4733</v>
      </c>
      <c r="AE15" t="s">
        <v>4734</v>
      </c>
      <c r="AF15" t="s">
        <v>4735</v>
      </c>
      <c r="AG15" t="s">
        <v>4736</v>
      </c>
      <c r="AH15" t="s">
        <v>4737</v>
      </c>
      <c r="AI15" t="s">
        <v>4738</v>
      </c>
      <c r="AJ15" t="s">
        <v>4739</v>
      </c>
      <c r="AK15" t="s">
        <v>4740</v>
      </c>
      <c r="AL15" t="s">
        <v>4741</v>
      </c>
      <c r="AM15" t="s">
        <v>4742</v>
      </c>
      <c r="AN15" t="s">
        <v>4743</v>
      </c>
      <c r="AO15" t="s">
        <v>4744</v>
      </c>
      <c r="AP15" t="s">
        <v>4745</v>
      </c>
      <c r="AQ15" t="s">
        <v>4746</v>
      </c>
      <c r="AR15" t="s">
        <v>4747</v>
      </c>
      <c r="AS15" t="s">
        <v>4748</v>
      </c>
      <c r="AT15" t="s">
        <v>4749</v>
      </c>
      <c r="AU15" t="s">
        <v>4750</v>
      </c>
      <c r="AV15" t="s">
        <v>4751</v>
      </c>
      <c r="AW15" t="s">
        <v>4752</v>
      </c>
      <c r="AX15" t="s">
        <v>4753</v>
      </c>
      <c r="AY15" t="s">
        <v>4754</v>
      </c>
      <c r="AZ15" t="s">
        <v>4755</v>
      </c>
      <c r="BA15" t="s">
        <v>4756</v>
      </c>
      <c r="BB15" t="s">
        <v>4757</v>
      </c>
      <c r="BC15" t="s">
        <v>4758</v>
      </c>
      <c r="BD15" t="s">
        <v>4759</v>
      </c>
      <c r="BE15" t="s">
        <v>4760</v>
      </c>
    </row>
    <row r="16" spans="1:57" x14ac:dyDescent="0.2">
      <c r="A16" t="s">
        <v>4761</v>
      </c>
      <c r="B16">
        <v>1214</v>
      </c>
      <c r="C16" t="s">
        <v>4040</v>
      </c>
      <c r="D16" t="s">
        <v>454</v>
      </c>
      <c r="E16" t="s">
        <v>4137</v>
      </c>
      <c r="F16" t="s">
        <v>453</v>
      </c>
      <c r="G16" t="s">
        <v>4762</v>
      </c>
      <c r="H16" t="s">
        <v>426</v>
      </c>
      <c r="I16" t="s">
        <v>454</v>
      </c>
      <c r="J16" t="s">
        <v>4054</v>
      </c>
      <c r="K16" t="s">
        <v>4761</v>
      </c>
      <c r="L16" t="s">
        <v>4763</v>
      </c>
      <c r="M16" t="s">
        <v>4764</v>
      </c>
      <c r="N16" t="s">
        <v>4765</v>
      </c>
      <c r="O16" t="s">
        <v>4766</v>
      </c>
      <c r="P16" t="s">
        <v>4767</v>
      </c>
      <c r="Q16" t="s">
        <v>4768</v>
      </c>
      <c r="R16" t="s">
        <v>4769</v>
      </c>
      <c r="S16" t="s">
        <v>4770</v>
      </c>
      <c r="T16" t="s">
        <v>4771</v>
      </c>
      <c r="U16" t="s">
        <v>4772</v>
      </c>
      <c r="V16" t="s">
        <v>4773</v>
      </c>
      <c r="W16" t="s">
        <v>4774</v>
      </c>
      <c r="X16" t="s">
        <v>4775</v>
      </c>
      <c r="Y16" t="s">
        <v>4776</v>
      </c>
      <c r="Z16" t="s">
        <v>4777</v>
      </c>
      <c r="AA16" t="s">
        <v>4778</v>
      </c>
      <c r="AB16" t="s">
        <v>4779</v>
      </c>
      <c r="AC16" t="s">
        <v>4780</v>
      </c>
      <c r="AD16" t="s">
        <v>4781</v>
      </c>
      <c r="AE16" t="s">
        <v>4782</v>
      </c>
      <c r="AF16" t="s">
        <v>4783</v>
      </c>
      <c r="AG16" t="s">
        <v>4784</v>
      </c>
      <c r="AH16" t="s">
        <v>4785</v>
      </c>
      <c r="AI16" t="s">
        <v>4786</v>
      </c>
      <c r="AJ16" t="s">
        <v>4787</v>
      </c>
      <c r="AK16" t="s">
        <v>4788</v>
      </c>
      <c r="AL16" t="s">
        <v>4789</v>
      </c>
      <c r="AM16" t="s">
        <v>4790</v>
      </c>
      <c r="AN16" t="s">
        <v>4791</v>
      </c>
      <c r="AO16" t="s">
        <v>4792</v>
      </c>
      <c r="AP16" t="s">
        <v>4793</v>
      </c>
      <c r="AQ16" t="s">
        <v>4794</v>
      </c>
      <c r="AR16" t="s">
        <v>4795</v>
      </c>
      <c r="AS16" t="s">
        <v>4796</v>
      </c>
      <c r="AT16" t="s">
        <v>4797</v>
      </c>
      <c r="AU16" t="s">
        <v>4798</v>
      </c>
      <c r="AV16" t="s">
        <v>4799</v>
      </c>
      <c r="AW16" t="s">
        <v>4800</v>
      </c>
      <c r="AX16" t="s">
        <v>4801</v>
      </c>
      <c r="AY16" t="s">
        <v>4802</v>
      </c>
      <c r="AZ16" t="s">
        <v>4803</v>
      </c>
      <c r="BA16" t="s">
        <v>4804</v>
      </c>
      <c r="BB16" t="s">
        <v>4805</v>
      </c>
      <c r="BC16" t="s">
        <v>4806</v>
      </c>
      <c r="BD16" t="s">
        <v>4807</v>
      </c>
      <c r="BE16" t="s">
        <v>4808</v>
      </c>
    </row>
    <row r="17" spans="1:57" x14ac:dyDescent="0.2">
      <c r="A17" t="s">
        <v>4809</v>
      </c>
      <c r="B17">
        <v>1215</v>
      </c>
      <c r="C17" t="s">
        <v>4040</v>
      </c>
      <c r="D17" t="s">
        <v>456</v>
      </c>
      <c r="E17" t="s">
        <v>4137</v>
      </c>
      <c r="F17" t="s">
        <v>455</v>
      </c>
      <c r="G17" t="s">
        <v>4810</v>
      </c>
      <c r="H17" t="s">
        <v>426</v>
      </c>
      <c r="I17" t="s">
        <v>456</v>
      </c>
      <c r="J17" t="s">
        <v>4055</v>
      </c>
      <c r="K17" t="s">
        <v>4809</v>
      </c>
      <c r="L17" t="s">
        <v>4811</v>
      </c>
      <c r="M17" t="s">
        <v>4812</v>
      </c>
      <c r="N17" t="s">
        <v>4813</v>
      </c>
      <c r="O17" t="s">
        <v>4814</v>
      </c>
      <c r="P17" t="s">
        <v>4815</v>
      </c>
      <c r="Q17" t="s">
        <v>4816</v>
      </c>
      <c r="R17" t="s">
        <v>4817</v>
      </c>
      <c r="S17" t="s">
        <v>4818</v>
      </c>
      <c r="T17" t="s">
        <v>4819</v>
      </c>
      <c r="U17" t="s">
        <v>4820</v>
      </c>
      <c r="V17" t="s">
        <v>4821</v>
      </c>
      <c r="W17" t="s">
        <v>4822</v>
      </c>
      <c r="X17" t="s">
        <v>4823</v>
      </c>
      <c r="Y17" t="s">
        <v>4824</v>
      </c>
      <c r="Z17" t="s">
        <v>4825</v>
      </c>
      <c r="AA17" t="s">
        <v>4826</v>
      </c>
      <c r="AB17" t="s">
        <v>4827</v>
      </c>
      <c r="AC17" t="s">
        <v>4828</v>
      </c>
      <c r="AD17" t="s">
        <v>4829</v>
      </c>
      <c r="AE17" t="s">
        <v>4830</v>
      </c>
      <c r="AF17" t="s">
        <v>4831</v>
      </c>
      <c r="AG17" t="s">
        <v>4832</v>
      </c>
      <c r="AH17" t="s">
        <v>4833</v>
      </c>
      <c r="AI17" t="s">
        <v>4834</v>
      </c>
      <c r="AJ17" t="s">
        <v>4835</v>
      </c>
      <c r="AK17" t="s">
        <v>4836</v>
      </c>
      <c r="AL17" t="s">
        <v>4837</v>
      </c>
      <c r="AM17" t="s">
        <v>4838</v>
      </c>
      <c r="AN17" t="s">
        <v>4839</v>
      </c>
      <c r="AO17" t="s">
        <v>4840</v>
      </c>
      <c r="AP17" t="s">
        <v>4841</v>
      </c>
      <c r="AQ17" t="s">
        <v>4842</v>
      </c>
      <c r="AR17" t="s">
        <v>4843</v>
      </c>
      <c r="AS17" t="s">
        <v>4844</v>
      </c>
      <c r="AT17" t="s">
        <v>4845</v>
      </c>
      <c r="AU17" t="s">
        <v>4846</v>
      </c>
      <c r="AV17" t="s">
        <v>4847</v>
      </c>
      <c r="AW17" t="s">
        <v>4848</v>
      </c>
      <c r="AX17" t="s">
        <v>4849</v>
      </c>
      <c r="AY17" t="s">
        <v>4850</v>
      </c>
      <c r="AZ17" t="s">
        <v>4851</v>
      </c>
      <c r="BA17" t="s">
        <v>4852</v>
      </c>
      <c r="BB17" t="s">
        <v>4853</v>
      </c>
      <c r="BC17" t="s">
        <v>4854</v>
      </c>
      <c r="BD17" t="s">
        <v>4855</v>
      </c>
      <c r="BE17" t="s">
        <v>4856</v>
      </c>
    </row>
    <row r="18" spans="1:57" x14ac:dyDescent="0.2">
      <c r="A18" t="s">
        <v>4857</v>
      </c>
      <c r="B18">
        <v>1216</v>
      </c>
      <c r="C18" t="s">
        <v>4040</v>
      </c>
      <c r="D18" t="s">
        <v>458</v>
      </c>
      <c r="E18" t="s">
        <v>4137</v>
      </c>
      <c r="F18" t="s">
        <v>457</v>
      </c>
      <c r="G18" t="s">
        <v>4858</v>
      </c>
      <c r="H18" t="s">
        <v>426</v>
      </c>
      <c r="I18" t="s">
        <v>458</v>
      </c>
      <c r="J18" t="s">
        <v>4056</v>
      </c>
      <c r="K18" t="s">
        <v>4857</v>
      </c>
      <c r="L18" t="s">
        <v>4859</v>
      </c>
      <c r="M18" t="s">
        <v>4860</v>
      </c>
      <c r="N18" t="s">
        <v>4861</v>
      </c>
      <c r="O18" t="s">
        <v>4862</v>
      </c>
      <c r="P18" t="s">
        <v>4863</v>
      </c>
      <c r="Q18" t="s">
        <v>4864</v>
      </c>
      <c r="R18" t="s">
        <v>4865</v>
      </c>
      <c r="S18" t="s">
        <v>4866</v>
      </c>
      <c r="T18" t="s">
        <v>4867</v>
      </c>
      <c r="U18" t="s">
        <v>4868</v>
      </c>
      <c r="V18" t="s">
        <v>4869</v>
      </c>
      <c r="W18" t="s">
        <v>4870</v>
      </c>
      <c r="X18" t="s">
        <v>4871</v>
      </c>
      <c r="Y18" t="s">
        <v>4872</v>
      </c>
      <c r="AA18" t="s">
        <v>4873</v>
      </c>
      <c r="AB18" t="s">
        <v>4874</v>
      </c>
      <c r="AC18" t="s">
        <v>4875</v>
      </c>
      <c r="AD18" t="s">
        <v>4876</v>
      </c>
      <c r="AE18" t="s">
        <v>4877</v>
      </c>
      <c r="AF18" t="s">
        <v>4878</v>
      </c>
      <c r="AG18" t="s">
        <v>4879</v>
      </c>
      <c r="AH18" t="s">
        <v>4880</v>
      </c>
      <c r="AI18" t="s">
        <v>4881</v>
      </c>
      <c r="AJ18" t="s">
        <v>4882</v>
      </c>
      <c r="AK18" t="s">
        <v>4883</v>
      </c>
      <c r="AL18" t="s">
        <v>4884</v>
      </c>
      <c r="AM18" t="s">
        <v>4885</v>
      </c>
      <c r="AN18" t="s">
        <v>4886</v>
      </c>
      <c r="AO18" t="s">
        <v>4887</v>
      </c>
      <c r="AP18" t="s">
        <v>4888</v>
      </c>
      <c r="AQ18" t="s">
        <v>4889</v>
      </c>
      <c r="AR18" t="s">
        <v>4890</v>
      </c>
      <c r="AS18" t="s">
        <v>4891</v>
      </c>
      <c r="AT18" t="s">
        <v>4892</v>
      </c>
      <c r="AU18" t="s">
        <v>4893</v>
      </c>
      <c r="AV18" t="s">
        <v>4894</v>
      </c>
      <c r="AW18" t="s">
        <v>4895</v>
      </c>
      <c r="AX18" t="s">
        <v>4896</v>
      </c>
      <c r="AY18" t="s">
        <v>4897</v>
      </c>
      <c r="AZ18" t="s">
        <v>4898</v>
      </c>
      <c r="BA18" t="s">
        <v>4899</v>
      </c>
      <c r="BB18" t="s">
        <v>4900</v>
      </c>
      <c r="BC18" t="s">
        <v>4901</v>
      </c>
      <c r="BD18" t="s">
        <v>4902</v>
      </c>
      <c r="BE18" t="s">
        <v>4903</v>
      </c>
    </row>
    <row r="19" spans="1:57" x14ac:dyDescent="0.2">
      <c r="A19" t="s">
        <v>4904</v>
      </c>
      <c r="B19">
        <v>1217</v>
      </c>
      <c r="C19" t="s">
        <v>4040</v>
      </c>
      <c r="D19" t="s">
        <v>460</v>
      </c>
      <c r="E19" t="s">
        <v>4137</v>
      </c>
      <c r="F19" t="s">
        <v>459</v>
      </c>
      <c r="G19" t="s">
        <v>4905</v>
      </c>
      <c r="H19" t="s">
        <v>426</v>
      </c>
      <c r="I19" t="s">
        <v>460</v>
      </c>
      <c r="J19" t="s">
        <v>4057</v>
      </c>
      <c r="K19" t="s">
        <v>4904</v>
      </c>
      <c r="L19" t="s">
        <v>4906</v>
      </c>
      <c r="M19" t="s">
        <v>4907</v>
      </c>
      <c r="N19" t="s">
        <v>4908</v>
      </c>
      <c r="O19" t="s">
        <v>4909</v>
      </c>
      <c r="P19" t="s">
        <v>4910</v>
      </c>
      <c r="Q19" t="s">
        <v>4911</v>
      </c>
      <c r="R19" t="s">
        <v>4912</v>
      </c>
      <c r="S19" t="s">
        <v>4913</v>
      </c>
      <c r="T19" t="s">
        <v>4914</v>
      </c>
      <c r="U19" t="s">
        <v>4915</v>
      </c>
      <c r="V19" t="s">
        <v>4916</v>
      </c>
      <c r="W19" t="s">
        <v>4917</v>
      </c>
      <c r="X19" t="s">
        <v>4918</v>
      </c>
      <c r="Y19" t="s">
        <v>4919</v>
      </c>
      <c r="AA19" t="s">
        <v>4920</v>
      </c>
      <c r="AB19" t="s">
        <v>4921</v>
      </c>
      <c r="AC19" t="s">
        <v>4922</v>
      </c>
      <c r="AD19" t="s">
        <v>4923</v>
      </c>
      <c r="AE19" t="s">
        <v>4924</v>
      </c>
      <c r="AF19" t="s">
        <v>4925</v>
      </c>
      <c r="AG19" t="s">
        <v>4926</v>
      </c>
      <c r="AH19" t="s">
        <v>4927</v>
      </c>
      <c r="AI19" t="s">
        <v>4928</v>
      </c>
      <c r="AJ19" t="s">
        <v>4929</v>
      </c>
      <c r="AK19" t="s">
        <v>4930</v>
      </c>
      <c r="AL19" t="s">
        <v>4931</v>
      </c>
      <c r="AM19" t="s">
        <v>4932</v>
      </c>
      <c r="AN19" t="s">
        <v>4933</v>
      </c>
      <c r="AO19" t="s">
        <v>4934</v>
      </c>
      <c r="AP19" t="s">
        <v>4935</v>
      </c>
      <c r="AQ19" t="s">
        <v>4936</v>
      </c>
      <c r="AR19" t="s">
        <v>4937</v>
      </c>
      <c r="AS19" t="s">
        <v>4938</v>
      </c>
      <c r="AT19" t="s">
        <v>4939</v>
      </c>
      <c r="AU19" t="s">
        <v>4940</v>
      </c>
      <c r="AV19" t="s">
        <v>4941</v>
      </c>
      <c r="AW19" t="s">
        <v>4942</v>
      </c>
      <c r="AX19" t="s">
        <v>4943</v>
      </c>
      <c r="AY19" t="s">
        <v>4944</v>
      </c>
      <c r="AZ19" t="s">
        <v>4945</v>
      </c>
      <c r="BA19" t="s">
        <v>4946</v>
      </c>
      <c r="BB19" t="s">
        <v>4947</v>
      </c>
      <c r="BC19" t="s">
        <v>4948</v>
      </c>
      <c r="BD19" t="s">
        <v>4949</v>
      </c>
      <c r="BE19" t="s">
        <v>4950</v>
      </c>
    </row>
    <row r="20" spans="1:57" x14ac:dyDescent="0.2">
      <c r="A20" t="s">
        <v>4951</v>
      </c>
      <c r="B20">
        <v>1218</v>
      </c>
      <c r="C20" t="s">
        <v>4040</v>
      </c>
      <c r="D20" t="s">
        <v>462</v>
      </c>
      <c r="E20" t="s">
        <v>4137</v>
      </c>
      <c r="F20" t="s">
        <v>461</v>
      </c>
      <c r="G20" t="s">
        <v>4952</v>
      </c>
      <c r="H20" t="s">
        <v>426</v>
      </c>
      <c r="I20" t="s">
        <v>462</v>
      </c>
      <c r="J20" t="s">
        <v>4058</v>
      </c>
      <c r="K20" t="s">
        <v>4951</v>
      </c>
      <c r="L20" t="s">
        <v>4953</v>
      </c>
      <c r="M20" t="s">
        <v>4954</v>
      </c>
      <c r="N20" t="s">
        <v>4955</v>
      </c>
      <c r="O20" t="s">
        <v>4956</v>
      </c>
      <c r="P20" t="s">
        <v>4957</v>
      </c>
      <c r="Q20" t="s">
        <v>4958</v>
      </c>
      <c r="R20" t="s">
        <v>4959</v>
      </c>
      <c r="S20" t="s">
        <v>4960</v>
      </c>
      <c r="T20" t="s">
        <v>4961</v>
      </c>
      <c r="U20" t="s">
        <v>4962</v>
      </c>
      <c r="V20" t="s">
        <v>4963</v>
      </c>
      <c r="W20" t="s">
        <v>4964</v>
      </c>
      <c r="X20" t="s">
        <v>4965</v>
      </c>
      <c r="Y20" t="s">
        <v>4966</v>
      </c>
      <c r="AA20" t="s">
        <v>4967</v>
      </c>
      <c r="AC20" t="s">
        <v>4968</v>
      </c>
      <c r="AD20" t="s">
        <v>4969</v>
      </c>
      <c r="AE20" t="s">
        <v>4970</v>
      </c>
      <c r="AF20" t="s">
        <v>4971</v>
      </c>
      <c r="AG20" t="s">
        <v>4972</v>
      </c>
      <c r="AH20" t="s">
        <v>4973</v>
      </c>
      <c r="AI20" t="s">
        <v>4974</v>
      </c>
      <c r="AJ20" t="s">
        <v>4975</v>
      </c>
      <c r="AK20" t="s">
        <v>4976</v>
      </c>
      <c r="AL20" t="s">
        <v>4977</v>
      </c>
      <c r="AM20" t="s">
        <v>4978</v>
      </c>
      <c r="AN20" t="s">
        <v>4979</v>
      </c>
      <c r="AO20" t="s">
        <v>4980</v>
      </c>
      <c r="AP20" t="s">
        <v>4981</v>
      </c>
      <c r="AQ20" t="s">
        <v>4982</v>
      </c>
      <c r="AR20" t="s">
        <v>4983</v>
      </c>
      <c r="AS20" t="s">
        <v>4984</v>
      </c>
      <c r="AT20" t="s">
        <v>4985</v>
      </c>
      <c r="AV20" t="s">
        <v>4986</v>
      </c>
      <c r="AW20" t="s">
        <v>4987</v>
      </c>
      <c r="AX20" t="s">
        <v>4988</v>
      </c>
      <c r="AY20" t="s">
        <v>4989</v>
      </c>
      <c r="AZ20" t="s">
        <v>4990</v>
      </c>
      <c r="BA20" t="s">
        <v>4991</v>
      </c>
      <c r="BB20" t="s">
        <v>4992</v>
      </c>
      <c r="BC20" t="s">
        <v>4993</v>
      </c>
      <c r="BD20" t="s">
        <v>4994</v>
      </c>
      <c r="BE20" t="s">
        <v>4995</v>
      </c>
    </row>
    <row r="21" spans="1:57" x14ac:dyDescent="0.2">
      <c r="A21" t="s">
        <v>4996</v>
      </c>
      <c r="B21">
        <v>1219</v>
      </c>
      <c r="C21" t="s">
        <v>4040</v>
      </c>
      <c r="D21" t="s">
        <v>464</v>
      </c>
      <c r="E21" t="s">
        <v>4137</v>
      </c>
      <c r="F21" t="s">
        <v>463</v>
      </c>
      <c r="G21" t="s">
        <v>4997</v>
      </c>
      <c r="H21" t="s">
        <v>426</v>
      </c>
      <c r="I21" t="s">
        <v>464</v>
      </c>
      <c r="J21" t="s">
        <v>4059</v>
      </c>
      <c r="K21" t="s">
        <v>4996</v>
      </c>
      <c r="L21" t="s">
        <v>4998</v>
      </c>
      <c r="M21" t="s">
        <v>4999</v>
      </c>
      <c r="N21" t="s">
        <v>5000</v>
      </c>
      <c r="O21" t="s">
        <v>5001</v>
      </c>
      <c r="P21" t="s">
        <v>5002</v>
      </c>
      <c r="Q21" t="s">
        <v>5003</v>
      </c>
      <c r="R21" t="s">
        <v>5004</v>
      </c>
      <c r="S21" t="s">
        <v>5005</v>
      </c>
      <c r="T21" t="s">
        <v>5006</v>
      </c>
      <c r="U21" t="s">
        <v>5007</v>
      </c>
      <c r="V21" t="s">
        <v>5008</v>
      </c>
      <c r="W21" t="s">
        <v>5009</v>
      </c>
      <c r="X21" t="s">
        <v>5010</v>
      </c>
      <c r="Y21" t="s">
        <v>5011</v>
      </c>
      <c r="AA21" t="s">
        <v>5012</v>
      </c>
      <c r="AC21" t="s">
        <v>5013</v>
      </c>
      <c r="AD21" t="s">
        <v>5014</v>
      </c>
      <c r="AE21" t="s">
        <v>5015</v>
      </c>
      <c r="AF21" t="s">
        <v>5016</v>
      </c>
      <c r="AG21" t="s">
        <v>5017</v>
      </c>
      <c r="AH21" t="s">
        <v>5018</v>
      </c>
      <c r="AI21" t="s">
        <v>5019</v>
      </c>
      <c r="AJ21" t="s">
        <v>5020</v>
      </c>
      <c r="AK21" t="s">
        <v>5021</v>
      </c>
      <c r="AL21" t="s">
        <v>5022</v>
      </c>
      <c r="AM21" t="s">
        <v>5023</v>
      </c>
      <c r="AN21" t="s">
        <v>5024</v>
      </c>
      <c r="AO21" t="s">
        <v>5025</v>
      </c>
      <c r="AP21" t="s">
        <v>5026</v>
      </c>
      <c r="AQ21" t="s">
        <v>5027</v>
      </c>
      <c r="AR21" t="s">
        <v>5028</v>
      </c>
      <c r="AS21" t="s">
        <v>5029</v>
      </c>
      <c r="AT21" t="s">
        <v>5030</v>
      </c>
      <c r="AV21" t="s">
        <v>5031</v>
      </c>
      <c r="AW21" t="s">
        <v>5032</v>
      </c>
      <c r="AX21" t="s">
        <v>5033</v>
      </c>
      <c r="AY21" t="s">
        <v>5034</v>
      </c>
      <c r="AZ21" t="s">
        <v>5035</v>
      </c>
      <c r="BA21" t="s">
        <v>5036</v>
      </c>
      <c r="BC21" t="s">
        <v>5037</v>
      </c>
      <c r="BD21" t="s">
        <v>5038</v>
      </c>
      <c r="BE21" t="s">
        <v>5039</v>
      </c>
    </row>
    <row r="22" spans="1:57" x14ac:dyDescent="0.2">
      <c r="A22" t="s">
        <v>5040</v>
      </c>
      <c r="B22">
        <v>1220</v>
      </c>
      <c r="C22" t="s">
        <v>4040</v>
      </c>
      <c r="D22" t="s">
        <v>466</v>
      </c>
      <c r="E22" t="s">
        <v>4137</v>
      </c>
      <c r="F22" t="s">
        <v>465</v>
      </c>
      <c r="G22" t="s">
        <v>5041</v>
      </c>
      <c r="H22" t="s">
        <v>426</v>
      </c>
      <c r="I22" t="s">
        <v>466</v>
      </c>
      <c r="J22" t="s">
        <v>4060</v>
      </c>
      <c r="K22" t="s">
        <v>5040</v>
      </c>
      <c r="L22" t="s">
        <v>5042</v>
      </c>
      <c r="M22" t="s">
        <v>5043</v>
      </c>
      <c r="N22" t="s">
        <v>5044</v>
      </c>
      <c r="O22" t="s">
        <v>5045</v>
      </c>
      <c r="P22" t="s">
        <v>5046</v>
      </c>
      <c r="Q22" t="s">
        <v>5047</v>
      </c>
      <c r="R22" t="s">
        <v>5048</v>
      </c>
      <c r="S22" t="s">
        <v>5049</v>
      </c>
      <c r="T22" t="s">
        <v>5050</v>
      </c>
      <c r="U22" t="s">
        <v>5051</v>
      </c>
      <c r="V22" t="s">
        <v>5052</v>
      </c>
      <c r="W22" t="s">
        <v>5053</v>
      </c>
      <c r="X22" t="s">
        <v>5054</v>
      </c>
      <c r="Y22" t="s">
        <v>5055</v>
      </c>
      <c r="AC22" t="s">
        <v>5056</v>
      </c>
      <c r="AD22" t="s">
        <v>5057</v>
      </c>
      <c r="AE22" t="s">
        <v>5058</v>
      </c>
      <c r="AF22" t="s">
        <v>5059</v>
      </c>
      <c r="AG22" t="s">
        <v>5060</v>
      </c>
      <c r="AH22" t="s">
        <v>5061</v>
      </c>
      <c r="AJ22" t="s">
        <v>5062</v>
      </c>
      <c r="AK22" t="s">
        <v>5063</v>
      </c>
      <c r="AL22" t="s">
        <v>5064</v>
      </c>
      <c r="AM22" t="s">
        <v>5065</v>
      </c>
      <c r="AN22" t="s">
        <v>5066</v>
      </c>
      <c r="AQ22" t="s">
        <v>5067</v>
      </c>
      <c r="AR22" t="s">
        <v>5068</v>
      </c>
      <c r="AT22" t="s">
        <v>5069</v>
      </c>
      <c r="AV22" t="s">
        <v>5070</v>
      </c>
      <c r="AW22" t="s">
        <v>5071</v>
      </c>
      <c r="AX22" t="s">
        <v>5072</v>
      </c>
      <c r="AY22" t="s">
        <v>5073</v>
      </c>
      <c r="AZ22" t="s">
        <v>5074</v>
      </c>
      <c r="BA22" t="s">
        <v>5075</v>
      </c>
      <c r="BC22" t="s">
        <v>5076</v>
      </c>
      <c r="BD22" t="s">
        <v>5077</v>
      </c>
      <c r="BE22" t="s">
        <v>5078</v>
      </c>
    </row>
    <row r="23" spans="1:57" x14ac:dyDescent="0.2">
      <c r="A23" t="s">
        <v>5079</v>
      </c>
      <c r="B23">
        <v>1221</v>
      </c>
      <c r="C23" t="s">
        <v>4040</v>
      </c>
      <c r="D23" t="s">
        <v>468</v>
      </c>
      <c r="E23" t="s">
        <v>4137</v>
      </c>
      <c r="F23" t="s">
        <v>467</v>
      </c>
      <c r="G23" t="s">
        <v>5080</v>
      </c>
      <c r="H23" t="s">
        <v>426</v>
      </c>
      <c r="I23" t="s">
        <v>468</v>
      </c>
      <c r="J23" t="s">
        <v>4061</v>
      </c>
      <c r="K23" t="s">
        <v>5079</v>
      </c>
      <c r="L23" t="s">
        <v>5081</v>
      </c>
      <c r="M23" t="s">
        <v>5082</v>
      </c>
      <c r="N23" t="s">
        <v>5083</v>
      </c>
      <c r="O23" t="s">
        <v>5084</v>
      </c>
      <c r="P23" t="s">
        <v>5085</v>
      </c>
      <c r="Q23" t="s">
        <v>5086</v>
      </c>
      <c r="R23" t="s">
        <v>5087</v>
      </c>
      <c r="S23" t="s">
        <v>5088</v>
      </c>
      <c r="T23" t="s">
        <v>5089</v>
      </c>
      <c r="U23" t="s">
        <v>5090</v>
      </c>
      <c r="V23" t="s">
        <v>5091</v>
      </c>
      <c r="W23" t="s">
        <v>5092</v>
      </c>
      <c r="X23" t="s">
        <v>5093</v>
      </c>
      <c r="Y23" t="s">
        <v>5094</v>
      </c>
      <c r="AC23" t="s">
        <v>5095</v>
      </c>
      <c r="AD23" t="s">
        <v>5096</v>
      </c>
      <c r="AE23" t="s">
        <v>5097</v>
      </c>
      <c r="AF23" t="s">
        <v>5098</v>
      </c>
      <c r="AG23" t="s">
        <v>5099</v>
      </c>
      <c r="AH23" t="s">
        <v>5100</v>
      </c>
      <c r="AJ23" t="s">
        <v>5101</v>
      </c>
      <c r="AK23" t="s">
        <v>5102</v>
      </c>
      <c r="AL23" t="s">
        <v>5103</v>
      </c>
      <c r="AM23" t="s">
        <v>5104</v>
      </c>
      <c r="AN23" t="s">
        <v>5105</v>
      </c>
      <c r="AQ23" t="s">
        <v>5106</v>
      </c>
      <c r="AR23" t="s">
        <v>5107</v>
      </c>
      <c r="AT23" t="s">
        <v>5108</v>
      </c>
      <c r="AW23" t="s">
        <v>5109</v>
      </c>
      <c r="AX23" t="s">
        <v>5110</v>
      </c>
      <c r="AZ23" t="s">
        <v>5111</v>
      </c>
      <c r="BA23" t="s">
        <v>5112</v>
      </c>
      <c r="BC23" t="s">
        <v>5113</v>
      </c>
      <c r="BD23" t="s">
        <v>5114</v>
      </c>
      <c r="BE23" t="s">
        <v>5115</v>
      </c>
    </row>
    <row r="24" spans="1:57" x14ac:dyDescent="0.2">
      <c r="A24" t="s">
        <v>5116</v>
      </c>
      <c r="B24">
        <v>1222</v>
      </c>
      <c r="C24" t="s">
        <v>4040</v>
      </c>
      <c r="D24" t="s">
        <v>470</v>
      </c>
      <c r="E24" t="s">
        <v>4137</v>
      </c>
      <c r="F24" t="s">
        <v>469</v>
      </c>
      <c r="G24" t="s">
        <v>5117</v>
      </c>
      <c r="H24" t="s">
        <v>426</v>
      </c>
      <c r="I24" t="s">
        <v>470</v>
      </c>
      <c r="J24" t="s">
        <v>4062</v>
      </c>
      <c r="K24" t="s">
        <v>5116</v>
      </c>
      <c r="L24" t="s">
        <v>5118</v>
      </c>
      <c r="M24" t="s">
        <v>5119</v>
      </c>
      <c r="N24" t="s">
        <v>5120</v>
      </c>
      <c r="O24" t="s">
        <v>5121</v>
      </c>
      <c r="P24" t="s">
        <v>5122</v>
      </c>
      <c r="Q24" t="s">
        <v>5123</v>
      </c>
      <c r="R24" t="s">
        <v>5124</v>
      </c>
      <c r="S24" t="s">
        <v>5125</v>
      </c>
      <c r="T24" t="s">
        <v>5126</v>
      </c>
      <c r="U24" t="s">
        <v>5127</v>
      </c>
      <c r="V24" t="s">
        <v>5128</v>
      </c>
      <c r="W24" t="s">
        <v>5129</v>
      </c>
      <c r="X24" t="s">
        <v>5130</v>
      </c>
      <c r="Y24" t="s">
        <v>5131</v>
      </c>
      <c r="AC24" t="s">
        <v>5132</v>
      </c>
      <c r="AD24" t="s">
        <v>5133</v>
      </c>
      <c r="AE24" t="s">
        <v>5134</v>
      </c>
      <c r="AF24" t="s">
        <v>5135</v>
      </c>
      <c r="AG24" t="s">
        <v>5136</v>
      </c>
      <c r="AH24" t="s">
        <v>5137</v>
      </c>
      <c r="AJ24" t="s">
        <v>5138</v>
      </c>
      <c r="AK24" t="s">
        <v>5139</v>
      </c>
      <c r="AL24" t="s">
        <v>5140</v>
      </c>
      <c r="AM24" t="s">
        <v>5141</v>
      </c>
      <c r="AN24" t="s">
        <v>5142</v>
      </c>
      <c r="AQ24" t="s">
        <v>5143</v>
      </c>
      <c r="AR24" t="s">
        <v>5144</v>
      </c>
      <c r="AT24" t="s">
        <v>5145</v>
      </c>
      <c r="AW24" t="s">
        <v>5146</v>
      </c>
      <c r="AX24" t="s">
        <v>5147</v>
      </c>
      <c r="BA24" t="s">
        <v>5148</v>
      </c>
      <c r="BC24" t="s">
        <v>5149</v>
      </c>
      <c r="BD24" t="s">
        <v>5150</v>
      </c>
      <c r="BE24" t="s">
        <v>5151</v>
      </c>
    </row>
    <row r="25" spans="1:57" x14ac:dyDescent="0.2">
      <c r="A25" t="s">
        <v>5152</v>
      </c>
      <c r="B25">
        <v>1223</v>
      </c>
      <c r="C25" t="s">
        <v>4040</v>
      </c>
      <c r="D25" t="s">
        <v>472</v>
      </c>
      <c r="E25" t="s">
        <v>4137</v>
      </c>
      <c r="F25" t="s">
        <v>471</v>
      </c>
      <c r="G25" t="s">
        <v>5153</v>
      </c>
      <c r="H25" t="s">
        <v>426</v>
      </c>
      <c r="I25" t="s">
        <v>472</v>
      </c>
      <c r="J25" t="s">
        <v>4063</v>
      </c>
      <c r="K25" t="s">
        <v>5152</v>
      </c>
      <c r="L25" t="s">
        <v>5154</v>
      </c>
      <c r="M25" t="s">
        <v>5155</v>
      </c>
      <c r="N25" t="s">
        <v>5156</v>
      </c>
      <c r="O25" t="s">
        <v>5157</v>
      </c>
      <c r="P25" t="s">
        <v>5158</v>
      </c>
      <c r="Q25" t="s">
        <v>5159</v>
      </c>
      <c r="R25" t="s">
        <v>5160</v>
      </c>
      <c r="S25" t="s">
        <v>5161</v>
      </c>
      <c r="T25" t="s">
        <v>5162</v>
      </c>
      <c r="U25" t="s">
        <v>5163</v>
      </c>
      <c r="V25" t="s">
        <v>5164</v>
      </c>
      <c r="W25" t="s">
        <v>5165</v>
      </c>
      <c r="X25" t="s">
        <v>5166</v>
      </c>
      <c r="Y25" t="s">
        <v>5167</v>
      </c>
      <c r="AC25" t="s">
        <v>5168</v>
      </c>
      <c r="AD25" t="s">
        <v>5169</v>
      </c>
      <c r="AE25" t="s">
        <v>5170</v>
      </c>
      <c r="AF25" t="s">
        <v>5171</v>
      </c>
      <c r="AG25" t="s">
        <v>5172</v>
      </c>
      <c r="AH25" t="s">
        <v>5173</v>
      </c>
      <c r="AJ25" t="s">
        <v>5174</v>
      </c>
      <c r="AK25" t="s">
        <v>5175</v>
      </c>
      <c r="AL25" t="s">
        <v>5176</v>
      </c>
      <c r="AM25" t="s">
        <v>5177</v>
      </c>
      <c r="AN25" t="s">
        <v>5178</v>
      </c>
      <c r="AQ25" t="s">
        <v>5179</v>
      </c>
      <c r="AR25" t="s">
        <v>5180</v>
      </c>
      <c r="AT25" t="s">
        <v>5181</v>
      </c>
      <c r="AW25" t="s">
        <v>5182</v>
      </c>
      <c r="AX25" t="s">
        <v>5183</v>
      </c>
      <c r="BA25" t="s">
        <v>5184</v>
      </c>
      <c r="BC25" t="s">
        <v>5185</v>
      </c>
      <c r="BD25" t="s">
        <v>5186</v>
      </c>
      <c r="BE25" t="s">
        <v>5187</v>
      </c>
    </row>
    <row r="26" spans="1:57" x14ac:dyDescent="0.2">
      <c r="A26" t="s">
        <v>5188</v>
      </c>
      <c r="B26">
        <v>1224</v>
      </c>
      <c r="C26" t="s">
        <v>4040</v>
      </c>
      <c r="D26" t="s">
        <v>474</v>
      </c>
      <c r="E26" t="s">
        <v>4137</v>
      </c>
      <c r="F26" t="s">
        <v>473</v>
      </c>
      <c r="G26" t="s">
        <v>5189</v>
      </c>
      <c r="H26" t="s">
        <v>426</v>
      </c>
      <c r="I26" t="s">
        <v>474</v>
      </c>
      <c r="J26" t="s">
        <v>4064</v>
      </c>
      <c r="K26" t="s">
        <v>5188</v>
      </c>
      <c r="L26" t="s">
        <v>5190</v>
      </c>
      <c r="M26" t="s">
        <v>5191</v>
      </c>
      <c r="N26" t="s">
        <v>5192</v>
      </c>
      <c r="O26" t="s">
        <v>5193</v>
      </c>
      <c r="P26" t="s">
        <v>5194</v>
      </c>
      <c r="Q26" t="s">
        <v>5195</v>
      </c>
      <c r="R26" t="s">
        <v>5196</v>
      </c>
      <c r="S26" t="s">
        <v>5197</v>
      </c>
      <c r="T26" t="s">
        <v>5198</v>
      </c>
      <c r="U26" t="s">
        <v>5199</v>
      </c>
      <c r="V26" t="s">
        <v>5200</v>
      </c>
      <c r="W26" t="s">
        <v>5201</v>
      </c>
      <c r="X26" t="s">
        <v>5202</v>
      </c>
      <c r="Y26" t="s">
        <v>5203</v>
      </c>
      <c r="AC26" t="s">
        <v>5204</v>
      </c>
      <c r="AD26" t="s">
        <v>5205</v>
      </c>
      <c r="AE26" t="s">
        <v>5206</v>
      </c>
      <c r="AF26" t="s">
        <v>5207</v>
      </c>
      <c r="AG26" t="s">
        <v>5208</v>
      </c>
      <c r="AH26" t="s">
        <v>5209</v>
      </c>
      <c r="AJ26" t="s">
        <v>5210</v>
      </c>
      <c r="AK26" t="s">
        <v>5211</v>
      </c>
      <c r="AL26" t="s">
        <v>5212</v>
      </c>
      <c r="AM26" t="s">
        <v>5213</v>
      </c>
      <c r="AN26" t="s">
        <v>5214</v>
      </c>
      <c r="AQ26" t="s">
        <v>5215</v>
      </c>
      <c r="AT26" t="s">
        <v>5216</v>
      </c>
      <c r="AW26" t="s">
        <v>5217</v>
      </c>
      <c r="AX26" t="s">
        <v>5218</v>
      </c>
      <c r="BA26" t="s">
        <v>5219</v>
      </c>
      <c r="BC26" t="s">
        <v>5220</v>
      </c>
      <c r="BD26" t="s">
        <v>5221</v>
      </c>
      <c r="BE26" t="s">
        <v>5222</v>
      </c>
    </row>
    <row r="27" spans="1:57" x14ac:dyDescent="0.2">
      <c r="A27" t="s">
        <v>5223</v>
      </c>
      <c r="B27">
        <v>1225</v>
      </c>
      <c r="C27" t="s">
        <v>4040</v>
      </c>
      <c r="D27" t="s">
        <v>476</v>
      </c>
      <c r="E27" t="s">
        <v>4137</v>
      </c>
      <c r="F27" t="s">
        <v>475</v>
      </c>
      <c r="G27" t="s">
        <v>5224</v>
      </c>
      <c r="H27" t="s">
        <v>426</v>
      </c>
      <c r="I27" t="s">
        <v>476</v>
      </c>
      <c r="J27" t="s">
        <v>4065</v>
      </c>
      <c r="K27" t="s">
        <v>5223</v>
      </c>
      <c r="L27" t="s">
        <v>5225</v>
      </c>
      <c r="M27" t="s">
        <v>5226</v>
      </c>
      <c r="N27" t="s">
        <v>5227</v>
      </c>
      <c r="O27" t="s">
        <v>5228</v>
      </c>
      <c r="P27" t="s">
        <v>5229</v>
      </c>
      <c r="Q27" t="s">
        <v>5230</v>
      </c>
      <c r="R27" t="s">
        <v>5231</v>
      </c>
      <c r="S27" t="s">
        <v>5232</v>
      </c>
      <c r="T27" t="s">
        <v>5233</v>
      </c>
      <c r="U27" t="s">
        <v>5234</v>
      </c>
      <c r="V27" t="s">
        <v>5235</v>
      </c>
      <c r="W27" t="s">
        <v>5236</v>
      </c>
      <c r="X27" t="s">
        <v>5237</v>
      </c>
      <c r="Y27" t="s">
        <v>5238</v>
      </c>
      <c r="AC27" t="s">
        <v>5239</v>
      </c>
      <c r="AD27" t="s">
        <v>5240</v>
      </c>
      <c r="AE27" t="s">
        <v>5241</v>
      </c>
      <c r="AF27" t="s">
        <v>5242</v>
      </c>
      <c r="AG27" t="s">
        <v>5243</v>
      </c>
      <c r="AH27" t="s">
        <v>5244</v>
      </c>
      <c r="AJ27" t="s">
        <v>5245</v>
      </c>
      <c r="AK27" t="s">
        <v>5246</v>
      </c>
      <c r="AL27" t="s">
        <v>5247</v>
      </c>
      <c r="AM27" t="s">
        <v>5248</v>
      </c>
      <c r="AN27" t="s">
        <v>5249</v>
      </c>
      <c r="AQ27" t="s">
        <v>5250</v>
      </c>
      <c r="AW27" t="s">
        <v>5251</v>
      </c>
      <c r="AX27" t="s">
        <v>5252</v>
      </c>
      <c r="BA27" t="s">
        <v>5253</v>
      </c>
      <c r="BC27" t="s">
        <v>5254</v>
      </c>
      <c r="BD27" t="s">
        <v>5255</v>
      </c>
      <c r="BE27" t="s">
        <v>5256</v>
      </c>
    </row>
    <row r="28" spans="1:57" x14ac:dyDescent="0.2">
      <c r="A28" t="s">
        <v>5257</v>
      </c>
      <c r="B28">
        <v>1226</v>
      </c>
      <c r="C28" t="s">
        <v>4040</v>
      </c>
      <c r="D28" t="s">
        <v>478</v>
      </c>
      <c r="E28" t="s">
        <v>4137</v>
      </c>
      <c r="F28" t="s">
        <v>477</v>
      </c>
      <c r="G28" t="s">
        <v>5258</v>
      </c>
      <c r="H28" t="s">
        <v>426</v>
      </c>
      <c r="I28" t="s">
        <v>478</v>
      </c>
      <c r="J28" t="s">
        <v>4066</v>
      </c>
      <c r="K28" t="s">
        <v>5257</v>
      </c>
      <c r="L28" t="s">
        <v>5259</v>
      </c>
      <c r="M28" t="s">
        <v>5260</v>
      </c>
      <c r="N28" t="s">
        <v>5261</v>
      </c>
      <c r="P28" t="s">
        <v>5262</v>
      </c>
      <c r="Q28" t="s">
        <v>5263</v>
      </c>
      <c r="R28" t="s">
        <v>5264</v>
      </c>
      <c r="T28" t="s">
        <v>5265</v>
      </c>
      <c r="U28" t="s">
        <v>5266</v>
      </c>
      <c r="V28" t="s">
        <v>5267</v>
      </c>
      <c r="W28" t="s">
        <v>5268</v>
      </c>
      <c r="X28" t="s">
        <v>5269</v>
      </c>
      <c r="Y28" t="s">
        <v>5270</v>
      </c>
      <c r="AC28" t="s">
        <v>5271</v>
      </c>
      <c r="AD28" t="s">
        <v>5272</v>
      </c>
      <c r="AE28" t="s">
        <v>5273</v>
      </c>
      <c r="AF28" t="s">
        <v>5274</v>
      </c>
      <c r="AG28" t="s">
        <v>5275</v>
      </c>
      <c r="AH28" t="s">
        <v>5276</v>
      </c>
      <c r="AJ28" t="s">
        <v>5277</v>
      </c>
      <c r="AK28" t="s">
        <v>5278</v>
      </c>
      <c r="AL28" t="s">
        <v>5279</v>
      </c>
      <c r="AM28" t="s">
        <v>5280</v>
      </c>
      <c r="AN28" t="s">
        <v>5281</v>
      </c>
      <c r="AQ28" t="s">
        <v>5282</v>
      </c>
      <c r="AW28" t="s">
        <v>5283</v>
      </c>
      <c r="AX28" t="s">
        <v>5284</v>
      </c>
      <c r="BA28" t="s">
        <v>5285</v>
      </c>
      <c r="BC28" t="s">
        <v>5286</v>
      </c>
      <c r="BD28" t="s">
        <v>5287</v>
      </c>
      <c r="BE28" t="s">
        <v>5288</v>
      </c>
    </row>
    <row r="29" spans="1:57" x14ac:dyDescent="0.2">
      <c r="A29" t="s">
        <v>5289</v>
      </c>
      <c r="B29">
        <v>1227</v>
      </c>
      <c r="C29" t="s">
        <v>4040</v>
      </c>
      <c r="D29" t="s">
        <v>480</v>
      </c>
      <c r="E29" t="s">
        <v>4137</v>
      </c>
      <c r="F29" t="s">
        <v>479</v>
      </c>
      <c r="G29" t="s">
        <v>5290</v>
      </c>
      <c r="H29" t="s">
        <v>426</v>
      </c>
      <c r="I29" t="s">
        <v>480</v>
      </c>
      <c r="J29" t="s">
        <v>4067</v>
      </c>
      <c r="K29" t="s">
        <v>5289</v>
      </c>
      <c r="L29" t="s">
        <v>5291</v>
      </c>
      <c r="M29" t="s">
        <v>5292</v>
      </c>
      <c r="N29" t="s">
        <v>5293</v>
      </c>
      <c r="P29" t="s">
        <v>5294</v>
      </c>
      <c r="Q29" t="s">
        <v>5295</v>
      </c>
      <c r="R29" t="s">
        <v>5296</v>
      </c>
      <c r="T29" t="s">
        <v>5297</v>
      </c>
      <c r="U29" t="s">
        <v>5298</v>
      </c>
      <c r="V29" t="s">
        <v>5299</v>
      </c>
      <c r="W29" t="s">
        <v>5300</v>
      </c>
      <c r="X29" t="s">
        <v>5301</v>
      </c>
      <c r="Y29" t="s">
        <v>5302</v>
      </c>
      <c r="AC29" t="s">
        <v>5303</v>
      </c>
      <c r="AD29" t="s">
        <v>5304</v>
      </c>
      <c r="AE29" t="s">
        <v>5305</v>
      </c>
      <c r="AF29" t="s">
        <v>5306</v>
      </c>
      <c r="AG29" t="s">
        <v>5307</v>
      </c>
      <c r="AH29" t="s">
        <v>5308</v>
      </c>
      <c r="AK29" t="s">
        <v>5309</v>
      </c>
      <c r="AL29" t="s">
        <v>5310</v>
      </c>
      <c r="AM29" t="s">
        <v>5311</v>
      </c>
      <c r="AN29" t="s">
        <v>5312</v>
      </c>
      <c r="AQ29" t="s">
        <v>5313</v>
      </c>
      <c r="AW29" t="s">
        <v>5314</v>
      </c>
      <c r="AX29" t="s">
        <v>5315</v>
      </c>
      <c r="BA29" t="s">
        <v>5316</v>
      </c>
      <c r="BD29" t="s">
        <v>5317</v>
      </c>
      <c r="BE29" t="s">
        <v>5318</v>
      </c>
    </row>
    <row r="30" spans="1:57" x14ac:dyDescent="0.2">
      <c r="A30" t="s">
        <v>5319</v>
      </c>
      <c r="B30">
        <v>1228</v>
      </c>
      <c r="C30" t="s">
        <v>4040</v>
      </c>
      <c r="D30" t="s">
        <v>482</v>
      </c>
      <c r="E30" t="s">
        <v>4137</v>
      </c>
      <c r="F30" t="s">
        <v>481</v>
      </c>
      <c r="G30" t="s">
        <v>5320</v>
      </c>
      <c r="H30" t="s">
        <v>426</v>
      </c>
      <c r="I30" t="s">
        <v>482</v>
      </c>
      <c r="J30" t="s">
        <v>4068</v>
      </c>
      <c r="K30" t="s">
        <v>5319</v>
      </c>
      <c r="L30" t="s">
        <v>5321</v>
      </c>
      <c r="M30" t="s">
        <v>5322</v>
      </c>
      <c r="N30" t="s">
        <v>5323</v>
      </c>
      <c r="P30" t="s">
        <v>5324</v>
      </c>
      <c r="Q30" t="s">
        <v>5325</v>
      </c>
      <c r="R30" t="s">
        <v>5326</v>
      </c>
      <c r="T30" t="s">
        <v>5327</v>
      </c>
      <c r="U30" t="s">
        <v>5328</v>
      </c>
      <c r="V30" t="s">
        <v>5329</v>
      </c>
      <c r="W30" t="s">
        <v>5330</v>
      </c>
      <c r="X30" t="s">
        <v>5331</v>
      </c>
      <c r="Y30" t="s">
        <v>5332</v>
      </c>
      <c r="AD30" t="s">
        <v>5333</v>
      </c>
      <c r="AE30" t="s">
        <v>5334</v>
      </c>
      <c r="AF30" t="s">
        <v>5335</v>
      </c>
      <c r="AG30" t="s">
        <v>5336</v>
      </c>
      <c r="AH30" t="s">
        <v>5337</v>
      </c>
      <c r="AK30" t="s">
        <v>5338</v>
      </c>
      <c r="AL30" t="s">
        <v>5339</v>
      </c>
      <c r="AM30" t="s">
        <v>5340</v>
      </c>
      <c r="AN30" t="s">
        <v>5341</v>
      </c>
      <c r="AW30" t="s">
        <v>5342</v>
      </c>
      <c r="AX30" t="s">
        <v>5343</v>
      </c>
      <c r="BA30" t="s">
        <v>5344</v>
      </c>
      <c r="BD30" t="s">
        <v>5345</v>
      </c>
      <c r="BE30" t="s">
        <v>5346</v>
      </c>
    </row>
    <row r="31" spans="1:57" x14ac:dyDescent="0.2">
      <c r="A31" t="s">
        <v>5347</v>
      </c>
      <c r="B31">
        <v>1229</v>
      </c>
      <c r="C31" t="s">
        <v>4040</v>
      </c>
      <c r="D31" t="s">
        <v>484</v>
      </c>
      <c r="E31" t="s">
        <v>4137</v>
      </c>
      <c r="F31" t="s">
        <v>483</v>
      </c>
      <c r="G31" t="s">
        <v>5348</v>
      </c>
      <c r="H31" t="s">
        <v>426</v>
      </c>
      <c r="I31" t="s">
        <v>484</v>
      </c>
      <c r="J31" t="s">
        <v>4069</v>
      </c>
      <c r="K31" t="s">
        <v>5347</v>
      </c>
      <c r="L31" t="s">
        <v>5349</v>
      </c>
      <c r="M31" t="s">
        <v>5350</v>
      </c>
      <c r="N31" t="s">
        <v>5351</v>
      </c>
      <c r="P31" t="s">
        <v>5352</v>
      </c>
      <c r="Q31" t="s">
        <v>5353</v>
      </c>
      <c r="R31" t="s">
        <v>5354</v>
      </c>
      <c r="T31" t="s">
        <v>5355</v>
      </c>
      <c r="U31" t="s">
        <v>5356</v>
      </c>
      <c r="V31" t="s">
        <v>5357</v>
      </c>
      <c r="W31" t="s">
        <v>5358</v>
      </c>
      <c r="X31" t="s">
        <v>5359</v>
      </c>
      <c r="Y31" t="s">
        <v>5360</v>
      </c>
      <c r="AD31" t="s">
        <v>5361</v>
      </c>
      <c r="AE31" t="s">
        <v>5362</v>
      </c>
      <c r="AF31" t="s">
        <v>5363</v>
      </c>
      <c r="AG31" t="s">
        <v>5364</v>
      </c>
      <c r="AH31" t="s">
        <v>5365</v>
      </c>
      <c r="AK31" t="s">
        <v>5366</v>
      </c>
      <c r="AL31" t="s">
        <v>5367</v>
      </c>
      <c r="AM31" t="s">
        <v>5368</v>
      </c>
      <c r="AN31" t="s">
        <v>5369</v>
      </c>
      <c r="AW31" t="s">
        <v>5370</v>
      </c>
      <c r="AX31" t="s">
        <v>5371</v>
      </c>
      <c r="BA31" t="s">
        <v>5372</v>
      </c>
      <c r="BD31" t="s">
        <v>5373</v>
      </c>
      <c r="BE31" t="s">
        <v>5374</v>
      </c>
    </row>
    <row r="32" spans="1:57" x14ac:dyDescent="0.2">
      <c r="A32" t="s">
        <v>5375</v>
      </c>
      <c r="B32">
        <v>1230</v>
      </c>
      <c r="C32" t="s">
        <v>4040</v>
      </c>
      <c r="D32" t="s">
        <v>486</v>
      </c>
      <c r="E32" t="s">
        <v>4137</v>
      </c>
      <c r="F32" t="s">
        <v>485</v>
      </c>
      <c r="G32" t="s">
        <v>5376</v>
      </c>
      <c r="H32" t="s">
        <v>426</v>
      </c>
      <c r="I32" t="s">
        <v>486</v>
      </c>
      <c r="J32" t="s">
        <v>4070</v>
      </c>
      <c r="K32" t="s">
        <v>5375</v>
      </c>
      <c r="L32" t="s">
        <v>5377</v>
      </c>
      <c r="M32" t="s">
        <v>5378</v>
      </c>
      <c r="N32" t="s">
        <v>5379</v>
      </c>
      <c r="P32" t="s">
        <v>5380</v>
      </c>
      <c r="Q32" t="s">
        <v>5381</v>
      </c>
      <c r="R32" t="s">
        <v>5382</v>
      </c>
      <c r="T32" t="s">
        <v>5383</v>
      </c>
      <c r="U32" t="s">
        <v>5384</v>
      </c>
      <c r="V32" t="s">
        <v>5385</v>
      </c>
      <c r="W32" t="s">
        <v>5386</v>
      </c>
      <c r="X32" t="s">
        <v>5387</v>
      </c>
      <c r="Y32" t="s">
        <v>5388</v>
      </c>
      <c r="AD32" t="s">
        <v>5389</v>
      </c>
      <c r="AE32" t="s">
        <v>5390</v>
      </c>
      <c r="AF32" t="s">
        <v>5391</v>
      </c>
      <c r="AG32" t="s">
        <v>5392</v>
      </c>
      <c r="AK32" t="s">
        <v>5393</v>
      </c>
      <c r="AL32" t="s">
        <v>5394</v>
      </c>
      <c r="AM32" t="s">
        <v>5395</v>
      </c>
      <c r="AN32" t="s">
        <v>5396</v>
      </c>
      <c r="AW32" t="s">
        <v>5397</v>
      </c>
      <c r="AX32" t="s">
        <v>5398</v>
      </c>
      <c r="BA32" t="s">
        <v>5399</v>
      </c>
      <c r="BD32" t="s">
        <v>5400</v>
      </c>
      <c r="BE32" t="s">
        <v>5401</v>
      </c>
    </row>
    <row r="33" spans="1:57" x14ac:dyDescent="0.2">
      <c r="A33" t="s">
        <v>5402</v>
      </c>
      <c r="B33">
        <v>1231</v>
      </c>
      <c r="C33" t="s">
        <v>4040</v>
      </c>
      <c r="D33" t="s">
        <v>488</v>
      </c>
      <c r="E33" t="s">
        <v>4137</v>
      </c>
      <c r="F33" t="s">
        <v>487</v>
      </c>
      <c r="G33" t="s">
        <v>5403</v>
      </c>
      <c r="H33" t="s">
        <v>426</v>
      </c>
      <c r="I33" t="s">
        <v>488</v>
      </c>
      <c r="J33" t="s">
        <v>4071</v>
      </c>
      <c r="K33" t="s">
        <v>5402</v>
      </c>
      <c r="L33" t="s">
        <v>5404</v>
      </c>
      <c r="M33" t="s">
        <v>5405</v>
      </c>
      <c r="N33" t="s">
        <v>5406</v>
      </c>
      <c r="P33" t="s">
        <v>5407</v>
      </c>
      <c r="Q33" t="s">
        <v>5408</v>
      </c>
      <c r="R33" t="s">
        <v>5409</v>
      </c>
      <c r="T33" t="s">
        <v>5410</v>
      </c>
      <c r="U33" t="s">
        <v>5411</v>
      </c>
      <c r="V33" t="s">
        <v>5412</v>
      </c>
      <c r="W33" t="s">
        <v>5413</v>
      </c>
      <c r="X33" t="s">
        <v>5414</v>
      </c>
      <c r="AD33" t="s">
        <v>5415</v>
      </c>
      <c r="AE33" t="s">
        <v>5416</v>
      </c>
      <c r="AF33" t="s">
        <v>5417</v>
      </c>
      <c r="AG33" t="s">
        <v>5418</v>
      </c>
      <c r="AK33" t="s">
        <v>5419</v>
      </c>
      <c r="AL33" t="s">
        <v>5420</v>
      </c>
      <c r="AM33" t="s">
        <v>5421</v>
      </c>
      <c r="AW33" t="s">
        <v>5422</v>
      </c>
      <c r="AX33" t="s">
        <v>5423</v>
      </c>
      <c r="BA33" t="s">
        <v>5424</v>
      </c>
      <c r="BD33" t="s">
        <v>5425</v>
      </c>
      <c r="BE33" t="s">
        <v>5426</v>
      </c>
    </row>
    <row r="34" spans="1:57" x14ac:dyDescent="0.2">
      <c r="A34" t="s">
        <v>5427</v>
      </c>
      <c r="B34">
        <v>1233</v>
      </c>
      <c r="C34" t="s">
        <v>4040</v>
      </c>
      <c r="D34" t="s">
        <v>490</v>
      </c>
      <c r="E34" t="s">
        <v>4137</v>
      </c>
      <c r="F34" t="s">
        <v>489</v>
      </c>
      <c r="G34" t="s">
        <v>5428</v>
      </c>
      <c r="H34" t="s">
        <v>426</v>
      </c>
      <c r="I34" t="s">
        <v>490</v>
      </c>
      <c r="J34" t="s">
        <v>4072</v>
      </c>
      <c r="K34" t="s">
        <v>5427</v>
      </c>
      <c r="L34" t="s">
        <v>5429</v>
      </c>
      <c r="M34" t="s">
        <v>5430</v>
      </c>
      <c r="N34" t="s">
        <v>5431</v>
      </c>
      <c r="P34" t="s">
        <v>5432</v>
      </c>
      <c r="Q34" t="s">
        <v>5433</v>
      </c>
      <c r="R34" t="s">
        <v>5434</v>
      </c>
      <c r="T34" t="s">
        <v>5435</v>
      </c>
      <c r="U34" t="s">
        <v>5436</v>
      </c>
      <c r="V34" t="s">
        <v>5437</v>
      </c>
      <c r="W34" t="s">
        <v>5438</v>
      </c>
      <c r="X34" t="s">
        <v>5439</v>
      </c>
      <c r="AD34" t="s">
        <v>5440</v>
      </c>
      <c r="AE34" t="s">
        <v>5441</v>
      </c>
      <c r="AF34" t="s">
        <v>5442</v>
      </c>
      <c r="AG34" t="s">
        <v>5443</v>
      </c>
      <c r="AK34" t="s">
        <v>5444</v>
      </c>
      <c r="AL34" t="s">
        <v>5445</v>
      </c>
      <c r="AM34" t="s">
        <v>5446</v>
      </c>
      <c r="AW34" t="s">
        <v>5447</v>
      </c>
      <c r="AX34" t="s">
        <v>5448</v>
      </c>
      <c r="BA34" t="s">
        <v>5449</v>
      </c>
      <c r="BD34" t="s">
        <v>5450</v>
      </c>
      <c r="BE34" t="s">
        <v>5451</v>
      </c>
    </row>
    <row r="35" spans="1:57" x14ac:dyDescent="0.2">
      <c r="A35" t="s">
        <v>5452</v>
      </c>
      <c r="B35">
        <v>1234</v>
      </c>
      <c r="C35" t="s">
        <v>4040</v>
      </c>
      <c r="D35" t="s">
        <v>492</v>
      </c>
      <c r="E35" t="s">
        <v>4137</v>
      </c>
      <c r="F35" t="s">
        <v>491</v>
      </c>
      <c r="G35" t="s">
        <v>5453</v>
      </c>
      <c r="H35" t="s">
        <v>426</v>
      </c>
      <c r="I35" t="s">
        <v>492</v>
      </c>
      <c r="J35" t="s">
        <v>4073</v>
      </c>
      <c r="K35" t="s">
        <v>5452</v>
      </c>
      <c r="L35" t="s">
        <v>5454</v>
      </c>
      <c r="M35" t="s">
        <v>5455</v>
      </c>
      <c r="N35" t="s">
        <v>5456</v>
      </c>
      <c r="P35" t="s">
        <v>5457</v>
      </c>
      <c r="Q35" t="s">
        <v>5458</v>
      </c>
      <c r="R35" t="s">
        <v>5459</v>
      </c>
      <c r="T35" t="s">
        <v>5460</v>
      </c>
      <c r="U35" t="s">
        <v>5461</v>
      </c>
      <c r="V35" t="s">
        <v>5462</v>
      </c>
      <c r="W35" t="s">
        <v>5463</v>
      </c>
      <c r="X35" t="s">
        <v>5464</v>
      </c>
      <c r="AD35" t="s">
        <v>5465</v>
      </c>
      <c r="AE35" t="s">
        <v>5466</v>
      </c>
      <c r="AF35" t="s">
        <v>5467</v>
      </c>
      <c r="AG35" t="s">
        <v>5468</v>
      </c>
      <c r="AK35" t="s">
        <v>5469</v>
      </c>
      <c r="AL35" t="s">
        <v>5470</v>
      </c>
      <c r="AM35" t="s">
        <v>5471</v>
      </c>
      <c r="AW35" t="s">
        <v>5472</v>
      </c>
      <c r="AX35" t="s">
        <v>5473</v>
      </c>
      <c r="BA35" t="s">
        <v>5474</v>
      </c>
      <c r="BD35" t="s">
        <v>5475</v>
      </c>
      <c r="BE35" t="s">
        <v>5476</v>
      </c>
    </row>
    <row r="36" spans="1:57" x14ac:dyDescent="0.2">
      <c r="A36" t="s">
        <v>5477</v>
      </c>
      <c r="B36">
        <v>1235</v>
      </c>
      <c r="C36" t="s">
        <v>4040</v>
      </c>
      <c r="D36" t="s">
        <v>494</v>
      </c>
      <c r="E36" t="s">
        <v>4137</v>
      </c>
      <c r="F36" t="s">
        <v>493</v>
      </c>
      <c r="G36" t="s">
        <v>5478</v>
      </c>
      <c r="H36" t="s">
        <v>426</v>
      </c>
      <c r="I36" t="s">
        <v>494</v>
      </c>
      <c r="J36" t="s">
        <v>4074</v>
      </c>
      <c r="K36" t="s">
        <v>5477</v>
      </c>
      <c r="L36" t="s">
        <v>5479</v>
      </c>
      <c r="N36" t="s">
        <v>5480</v>
      </c>
      <c r="P36" t="s">
        <v>5481</v>
      </c>
      <c r="Q36" t="s">
        <v>5482</v>
      </c>
      <c r="R36" t="s">
        <v>5483</v>
      </c>
      <c r="T36" t="s">
        <v>5484</v>
      </c>
      <c r="U36" t="s">
        <v>5485</v>
      </c>
      <c r="V36" t="s">
        <v>5486</v>
      </c>
      <c r="W36" t="s">
        <v>5487</v>
      </c>
      <c r="AD36" t="s">
        <v>5488</v>
      </c>
      <c r="AE36" t="s">
        <v>5489</v>
      </c>
      <c r="AF36" t="s">
        <v>5490</v>
      </c>
      <c r="AG36" t="s">
        <v>5491</v>
      </c>
      <c r="AK36" t="s">
        <v>5492</v>
      </c>
      <c r="AL36" t="s">
        <v>5493</v>
      </c>
      <c r="AM36" t="s">
        <v>5494</v>
      </c>
      <c r="AW36" t="s">
        <v>5495</v>
      </c>
      <c r="AX36" t="s">
        <v>5496</v>
      </c>
      <c r="BA36" t="s">
        <v>5497</v>
      </c>
      <c r="BD36" t="s">
        <v>5498</v>
      </c>
      <c r="BE36" t="s">
        <v>5499</v>
      </c>
    </row>
    <row r="37" spans="1:57" x14ac:dyDescent="0.2">
      <c r="A37" t="s">
        <v>5500</v>
      </c>
      <c r="B37">
        <v>1236</v>
      </c>
      <c r="C37" t="s">
        <v>4040</v>
      </c>
      <c r="D37" t="s">
        <v>496</v>
      </c>
      <c r="E37" t="s">
        <v>4137</v>
      </c>
      <c r="F37" t="s">
        <v>495</v>
      </c>
      <c r="G37" t="s">
        <v>5501</v>
      </c>
      <c r="H37" t="s">
        <v>426</v>
      </c>
      <c r="I37" t="s">
        <v>496</v>
      </c>
      <c r="J37" t="s">
        <v>4075</v>
      </c>
      <c r="K37" t="s">
        <v>5500</v>
      </c>
      <c r="L37" t="s">
        <v>5502</v>
      </c>
      <c r="N37" t="s">
        <v>5503</v>
      </c>
      <c r="P37" t="s">
        <v>5504</v>
      </c>
      <c r="Q37" t="s">
        <v>5505</v>
      </c>
      <c r="R37" t="s">
        <v>5506</v>
      </c>
      <c r="T37" t="s">
        <v>5507</v>
      </c>
      <c r="U37" t="s">
        <v>5508</v>
      </c>
      <c r="V37" t="s">
        <v>5509</v>
      </c>
      <c r="W37" t="s">
        <v>5510</v>
      </c>
      <c r="AD37" t="s">
        <v>5511</v>
      </c>
      <c r="AE37" t="s">
        <v>5512</v>
      </c>
      <c r="AF37" t="s">
        <v>5513</v>
      </c>
      <c r="AG37" t="s">
        <v>5514</v>
      </c>
      <c r="AK37" t="s">
        <v>5515</v>
      </c>
      <c r="AL37" t="s">
        <v>5516</v>
      </c>
      <c r="AM37" t="s">
        <v>5517</v>
      </c>
      <c r="AX37" t="s">
        <v>5518</v>
      </c>
      <c r="BA37" t="s">
        <v>5519</v>
      </c>
      <c r="BD37" t="s">
        <v>5520</v>
      </c>
      <c r="BE37" t="s">
        <v>5521</v>
      </c>
    </row>
    <row r="38" spans="1:57" x14ac:dyDescent="0.2">
      <c r="A38" t="s">
        <v>5522</v>
      </c>
      <c r="B38">
        <v>1303</v>
      </c>
      <c r="C38" t="s">
        <v>4040</v>
      </c>
      <c r="D38" t="s">
        <v>498</v>
      </c>
      <c r="E38" t="s">
        <v>4137</v>
      </c>
      <c r="F38" t="s">
        <v>497</v>
      </c>
      <c r="G38" t="s">
        <v>5523</v>
      </c>
      <c r="H38" t="s">
        <v>426</v>
      </c>
      <c r="I38" t="s">
        <v>498</v>
      </c>
      <c r="J38" t="s">
        <v>4076</v>
      </c>
      <c r="K38" t="s">
        <v>5522</v>
      </c>
      <c r="L38" t="s">
        <v>5524</v>
      </c>
      <c r="Q38" t="s">
        <v>5525</v>
      </c>
      <c r="R38" t="s">
        <v>5526</v>
      </c>
      <c r="U38" t="s">
        <v>5527</v>
      </c>
      <c r="V38" t="s">
        <v>5528</v>
      </c>
      <c r="W38" t="s">
        <v>5529</v>
      </c>
      <c r="AD38" t="s">
        <v>5530</v>
      </c>
      <c r="AE38" t="s">
        <v>5531</v>
      </c>
      <c r="AG38" t="s">
        <v>5532</v>
      </c>
      <c r="AK38" t="s">
        <v>5533</v>
      </c>
      <c r="AL38" t="s">
        <v>5534</v>
      </c>
      <c r="AM38" t="s">
        <v>5535</v>
      </c>
      <c r="AX38" t="s">
        <v>5536</v>
      </c>
      <c r="BA38" t="s">
        <v>5537</v>
      </c>
      <c r="BD38" t="s">
        <v>5538</v>
      </c>
      <c r="BE38" t="s">
        <v>5539</v>
      </c>
    </row>
    <row r="39" spans="1:57" x14ac:dyDescent="0.2">
      <c r="A39" t="s">
        <v>5540</v>
      </c>
      <c r="B39">
        <v>1304</v>
      </c>
      <c r="C39" t="s">
        <v>4040</v>
      </c>
      <c r="D39" t="s">
        <v>500</v>
      </c>
      <c r="E39" t="s">
        <v>4137</v>
      </c>
      <c r="F39" t="s">
        <v>499</v>
      </c>
      <c r="G39" t="s">
        <v>5541</v>
      </c>
      <c r="H39" t="s">
        <v>426</v>
      </c>
      <c r="I39" t="s">
        <v>500</v>
      </c>
      <c r="J39" t="s">
        <v>4077</v>
      </c>
      <c r="K39" t="s">
        <v>5540</v>
      </c>
      <c r="L39" t="s">
        <v>5542</v>
      </c>
      <c r="Q39" t="s">
        <v>5543</v>
      </c>
      <c r="R39" t="s">
        <v>5544</v>
      </c>
      <c r="U39" t="s">
        <v>5545</v>
      </c>
      <c r="V39" t="s">
        <v>5546</v>
      </c>
      <c r="W39" t="s">
        <v>5547</v>
      </c>
      <c r="AD39" t="s">
        <v>5548</v>
      </c>
      <c r="AE39" t="s">
        <v>5549</v>
      </c>
      <c r="AG39" t="s">
        <v>5550</v>
      </c>
      <c r="AK39" t="s">
        <v>5551</v>
      </c>
      <c r="AL39" t="s">
        <v>5552</v>
      </c>
      <c r="AM39" t="s">
        <v>5553</v>
      </c>
      <c r="AX39" t="s">
        <v>5554</v>
      </c>
      <c r="BA39" t="s">
        <v>5555</v>
      </c>
      <c r="BD39" t="s">
        <v>5556</v>
      </c>
      <c r="BE39" t="s">
        <v>5557</v>
      </c>
    </row>
    <row r="40" spans="1:57" x14ac:dyDescent="0.2">
      <c r="A40" t="s">
        <v>5558</v>
      </c>
      <c r="B40">
        <v>1331</v>
      </c>
      <c r="C40" t="s">
        <v>4040</v>
      </c>
      <c r="D40" t="s">
        <v>502</v>
      </c>
      <c r="E40" t="s">
        <v>4137</v>
      </c>
      <c r="F40" t="s">
        <v>501</v>
      </c>
      <c r="G40" t="s">
        <v>5559</v>
      </c>
      <c r="H40" t="s">
        <v>426</v>
      </c>
      <c r="I40" t="s">
        <v>502</v>
      </c>
      <c r="J40" t="s">
        <v>4078</v>
      </c>
      <c r="K40" t="s">
        <v>5558</v>
      </c>
      <c r="L40" t="s">
        <v>5560</v>
      </c>
      <c r="Q40" t="s">
        <v>5561</v>
      </c>
      <c r="R40" t="s">
        <v>5562</v>
      </c>
      <c r="U40" t="s">
        <v>5563</v>
      </c>
      <c r="V40" t="s">
        <v>5564</v>
      </c>
      <c r="W40" t="s">
        <v>5565</v>
      </c>
      <c r="AD40" t="s">
        <v>5566</v>
      </c>
      <c r="AE40" t="s">
        <v>5567</v>
      </c>
      <c r="AG40" t="s">
        <v>5568</v>
      </c>
      <c r="AK40" t="s">
        <v>5569</v>
      </c>
      <c r="AL40" t="s">
        <v>5570</v>
      </c>
      <c r="AM40" t="s">
        <v>5571</v>
      </c>
      <c r="AX40" t="s">
        <v>5572</v>
      </c>
      <c r="BA40" t="s">
        <v>5573</v>
      </c>
      <c r="BD40" t="s">
        <v>5574</v>
      </c>
      <c r="BE40" t="s">
        <v>5575</v>
      </c>
    </row>
    <row r="41" spans="1:57" x14ac:dyDescent="0.2">
      <c r="A41" t="s">
        <v>5576</v>
      </c>
      <c r="B41">
        <v>1332</v>
      </c>
      <c r="C41" t="s">
        <v>4040</v>
      </c>
      <c r="D41" t="s">
        <v>504</v>
      </c>
      <c r="E41" t="s">
        <v>4137</v>
      </c>
      <c r="F41" t="s">
        <v>503</v>
      </c>
      <c r="G41" t="s">
        <v>5577</v>
      </c>
      <c r="H41" t="s">
        <v>426</v>
      </c>
      <c r="I41" t="s">
        <v>504</v>
      </c>
      <c r="J41" t="s">
        <v>4079</v>
      </c>
      <c r="K41" t="s">
        <v>5576</v>
      </c>
      <c r="L41" t="s">
        <v>5578</v>
      </c>
      <c r="Q41" t="s">
        <v>5579</v>
      </c>
      <c r="R41" t="s">
        <v>5580</v>
      </c>
      <c r="U41" t="s">
        <v>5581</v>
      </c>
      <c r="V41" t="s">
        <v>5582</v>
      </c>
      <c r="W41" t="s">
        <v>5583</v>
      </c>
      <c r="AD41" t="s">
        <v>5584</v>
      </c>
      <c r="AE41" t="s">
        <v>5585</v>
      </c>
      <c r="AG41" t="s">
        <v>5586</v>
      </c>
      <c r="AK41" t="s">
        <v>5587</v>
      </c>
      <c r="AL41" t="s">
        <v>5588</v>
      </c>
      <c r="AM41" t="s">
        <v>5589</v>
      </c>
      <c r="AX41" t="s">
        <v>5590</v>
      </c>
      <c r="BA41" t="s">
        <v>5591</v>
      </c>
      <c r="BD41" t="s">
        <v>5592</v>
      </c>
      <c r="BE41" t="s">
        <v>5593</v>
      </c>
    </row>
    <row r="42" spans="1:57" x14ac:dyDescent="0.2">
      <c r="A42" t="s">
        <v>5594</v>
      </c>
      <c r="B42">
        <v>1333</v>
      </c>
      <c r="C42" t="s">
        <v>4040</v>
      </c>
      <c r="D42" t="s">
        <v>506</v>
      </c>
      <c r="E42" t="s">
        <v>4137</v>
      </c>
      <c r="F42" t="s">
        <v>505</v>
      </c>
      <c r="G42" t="s">
        <v>5595</v>
      </c>
      <c r="H42" t="s">
        <v>426</v>
      </c>
      <c r="I42" t="s">
        <v>506</v>
      </c>
      <c r="J42" t="s">
        <v>4080</v>
      </c>
      <c r="K42" t="s">
        <v>5594</v>
      </c>
      <c r="L42" t="s">
        <v>5596</v>
      </c>
      <c r="Q42" t="s">
        <v>5597</v>
      </c>
      <c r="R42" t="s">
        <v>5598</v>
      </c>
      <c r="U42" t="s">
        <v>5599</v>
      </c>
      <c r="V42" t="s">
        <v>5600</v>
      </c>
      <c r="W42" t="s">
        <v>5601</v>
      </c>
      <c r="AD42" t="s">
        <v>5602</v>
      </c>
      <c r="AE42" t="s">
        <v>5603</v>
      </c>
      <c r="AG42" t="s">
        <v>5604</v>
      </c>
      <c r="AK42" t="s">
        <v>5605</v>
      </c>
      <c r="AL42" t="s">
        <v>5606</v>
      </c>
      <c r="AX42" t="s">
        <v>5607</v>
      </c>
      <c r="BA42" t="s">
        <v>5608</v>
      </c>
      <c r="BD42" t="s">
        <v>5609</v>
      </c>
      <c r="BE42" t="s">
        <v>5610</v>
      </c>
    </row>
    <row r="43" spans="1:57" x14ac:dyDescent="0.2">
      <c r="A43" t="s">
        <v>5611</v>
      </c>
      <c r="B43">
        <v>1334</v>
      </c>
      <c r="C43" t="s">
        <v>4040</v>
      </c>
      <c r="D43" t="s">
        <v>508</v>
      </c>
      <c r="E43" t="s">
        <v>4137</v>
      </c>
      <c r="F43" t="s">
        <v>507</v>
      </c>
      <c r="G43" t="s">
        <v>5612</v>
      </c>
      <c r="H43" t="s">
        <v>426</v>
      </c>
      <c r="I43" t="s">
        <v>508</v>
      </c>
      <c r="J43" t="s">
        <v>4081</v>
      </c>
      <c r="K43" t="s">
        <v>5611</v>
      </c>
      <c r="Q43" t="s">
        <v>5613</v>
      </c>
      <c r="R43" t="s">
        <v>5614</v>
      </c>
      <c r="U43" t="s">
        <v>5615</v>
      </c>
      <c r="V43" t="s">
        <v>5616</v>
      </c>
      <c r="W43" t="s">
        <v>5617</v>
      </c>
      <c r="AD43" t="s">
        <v>5618</v>
      </c>
      <c r="AE43" t="s">
        <v>5619</v>
      </c>
      <c r="AG43" t="s">
        <v>5620</v>
      </c>
      <c r="AK43" t="s">
        <v>5621</v>
      </c>
      <c r="AL43" t="s">
        <v>5622</v>
      </c>
      <c r="AX43" t="s">
        <v>5623</v>
      </c>
      <c r="BA43" t="s">
        <v>5624</v>
      </c>
      <c r="BD43" t="s">
        <v>5625</v>
      </c>
      <c r="BE43" t="s">
        <v>5626</v>
      </c>
    </row>
    <row r="44" spans="1:57" x14ac:dyDescent="0.2">
      <c r="A44" t="s">
        <v>5627</v>
      </c>
      <c r="B44">
        <v>1337</v>
      </c>
      <c r="C44" t="s">
        <v>4040</v>
      </c>
      <c r="D44" t="s">
        <v>510</v>
      </c>
      <c r="E44" t="s">
        <v>4137</v>
      </c>
      <c r="F44" t="s">
        <v>509</v>
      </c>
      <c r="G44" t="s">
        <v>5628</v>
      </c>
      <c r="H44" t="s">
        <v>426</v>
      </c>
      <c r="I44" t="s">
        <v>510</v>
      </c>
      <c r="J44" t="s">
        <v>4082</v>
      </c>
      <c r="K44" t="s">
        <v>5627</v>
      </c>
      <c r="Q44" t="s">
        <v>5629</v>
      </c>
      <c r="R44" t="s">
        <v>5630</v>
      </c>
      <c r="U44" t="s">
        <v>5631</v>
      </c>
      <c r="V44" t="s">
        <v>5632</v>
      </c>
      <c r="W44" t="s">
        <v>5633</v>
      </c>
      <c r="AD44" t="s">
        <v>5634</v>
      </c>
      <c r="AE44" t="s">
        <v>5635</v>
      </c>
      <c r="AG44" t="s">
        <v>5636</v>
      </c>
      <c r="AK44" t="s">
        <v>5637</v>
      </c>
      <c r="AX44" t="s">
        <v>5638</v>
      </c>
      <c r="BA44" t="s">
        <v>5639</v>
      </c>
      <c r="BD44" t="s">
        <v>5640</v>
      </c>
    </row>
    <row r="45" spans="1:57" x14ac:dyDescent="0.2">
      <c r="A45" t="s">
        <v>5641</v>
      </c>
      <c r="B45">
        <v>1343</v>
      </c>
      <c r="C45" t="s">
        <v>4040</v>
      </c>
      <c r="D45" t="s">
        <v>512</v>
      </c>
      <c r="E45" t="s">
        <v>4137</v>
      </c>
      <c r="F45" t="s">
        <v>511</v>
      </c>
      <c r="G45" t="s">
        <v>5642</v>
      </c>
      <c r="H45" t="s">
        <v>426</v>
      </c>
      <c r="I45" t="s">
        <v>512</v>
      </c>
      <c r="J45" t="s">
        <v>4083</v>
      </c>
      <c r="K45" t="s">
        <v>5641</v>
      </c>
      <c r="Q45" t="s">
        <v>5643</v>
      </c>
      <c r="R45" t="s">
        <v>5644</v>
      </c>
      <c r="U45" t="s">
        <v>5645</v>
      </c>
      <c r="V45" t="s">
        <v>5646</v>
      </c>
      <c r="W45" t="s">
        <v>5647</v>
      </c>
      <c r="AD45" t="s">
        <v>5648</v>
      </c>
      <c r="AG45" t="s">
        <v>5649</v>
      </c>
      <c r="AK45" t="s">
        <v>5650</v>
      </c>
      <c r="AX45" t="s">
        <v>5651</v>
      </c>
      <c r="BA45" t="s">
        <v>5652</v>
      </c>
      <c r="BD45" t="s">
        <v>5653</v>
      </c>
    </row>
    <row r="46" spans="1:57" x14ac:dyDescent="0.2">
      <c r="A46" t="s">
        <v>5654</v>
      </c>
      <c r="B46">
        <v>1345</v>
      </c>
      <c r="C46" t="s">
        <v>4040</v>
      </c>
      <c r="D46" t="s">
        <v>514</v>
      </c>
      <c r="E46" t="s">
        <v>4137</v>
      </c>
      <c r="F46" t="s">
        <v>513</v>
      </c>
      <c r="G46" t="s">
        <v>5655</v>
      </c>
      <c r="H46" t="s">
        <v>426</v>
      </c>
      <c r="I46" t="s">
        <v>514</v>
      </c>
      <c r="J46" t="s">
        <v>4084</v>
      </c>
      <c r="K46" t="s">
        <v>5654</v>
      </c>
      <c r="Q46" t="s">
        <v>5656</v>
      </c>
      <c r="R46" t="s">
        <v>5657</v>
      </c>
      <c r="U46" t="s">
        <v>5658</v>
      </c>
      <c r="V46" t="s">
        <v>5659</v>
      </c>
      <c r="W46" t="s">
        <v>5660</v>
      </c>
      <c r="AD46" t="s">
        <v>5661</v>
      </c>
      <c r="AG46" t="s">
        <v>5662</v>
      </c>
      <c r="AX46" t="s">
        <v>5663</v>
      </c>
      <c r="BA46" t="s">
        <v>5664</v>
      </c>
    </row>
    <row r="47" spans="1:57" x14ac:dyDescent="0.2">
      <c r="A47" t="s">
        <v>5665</v>
      </c>
      <c r="B47">
        <v>1346</v>
      </c>
      <c r="C47" t="s">
        <v>4040</v>
      </c>
      <c r="D47" t="s">
        <v>516</v>
      </c>
      <c r="E47" t="s">
        <v>4137</v>
      </c>
      <c r="F47" t="s">
        <v>515</v>
      </c>
      <c r="G47" t="s">
        <v>5666</v>
      </c>
      <c r="H47" t="s">
        <v>426</v>
      </c>
      <c r="I47" t="s">
        <v>516</v>
      </c>
      <c r="J47" t="s">
        <v>4085</v>
      </c>
      <c r="K47" t="s">
        <v>5665</v>
      </c>
      <c r="Q47" t="s">
        <v>5667</v>
      </c>
      <c r="U47" t="s">
        <v>5668</v>
      </c>
      <c r="V47" t="s">
        <v>5669</v>
      </c>
      <c r="W47" t="s">
        <v>5670</v>
      </c>
      <c r="AD47" t="s">
        <v>5671</v>
      </c>
      <c r="AG47" t="s">
        <v>5672</v>
      </c>
      <c r="AX47" t="s">
        <v>5673</v>
      </c>
      <c r="BA47" t="s">
        <v>5674</v>
      </c>
    </row>
    <row r="48" spans="1:57" x14ac:dyDescent="0.2">
      <c r="A48" t="s">
        <v>5675</v>
      </c>
      <c r="B48">
        <v>1347</v>
      </c>
      <c r="C48" t="s">
        <v>4040</v>
      </c>
      <c r="D48" t="s">
        <v>518</v>
      </c>
      <c r="E48" t="s">
        <v>4137</v>
      </c>
      <c r="F48" t="s">
        <v>517</v>
      </c>
      <c r="G48" t="s">
        <v>5676</v>
      </c>
      <c r="H48" t="s">
        <v>426</v>
      </c>
      <c r="I48" t="s">
        <v>518</v>
      </c>
      <c r="J48" t="s">
        <v>4086</v>
      </c>
      <c r="K48" t="s">
        <v>5675</v>
      </c>
      <c r="Q48" t="s">
        <v>5677</v>
      </c>
      <c r="U48" t="s">
        <v>5678</v>
      </c>
      <c r="V48" t="s">
        <v>5679</v>
      </c>
      <c r="W48" t="s">
        <v>5680</v>
      </c>
      <c r="AD48" t="s">
        <v>5681</v>
      </c>
      <c r="AG48" t="s">
        <v>5682</v>
      </c>
      <c r="AX48" t="s">
        <v>5683</v>
      </c>
    </row>
    <row r="49" spans="1:50" x14ac:dyDescent="0.2">
      <c r="A49" t="s">
        <v>5684</v>
      </c>
      <c r="B49">
        <v>1361</v>
      </c>
      <c r="C49" t="s">
        <v>4040</v>
      </c>
      <c r="D49" t="s">
        <v>520</v>
      </c>
      <c r="E49" t="s">
        <v>4137</v>
      </c>
      <c r="F49" t="s">
        <v>519</v>
      </c>
      <c r="G49" t="s">
        <v>5685</v>
      </c>
      <c r="H49" t="s">
        <v>426</v>
      </c>
      <c r="I49" t="s">
        <v>520</v>
      </c>
      <c r="K49" t="s">
        <v>5684</v>
      </c>
      <c r="Q49" t="s">
        <v>5686</v>
      </c>
      <c r="U49" t="s">
        <v>5687</v>
      </c>
      <c r="V49" t="s">
        <v>5688</v>
      </c>
      <c r="W49" t="s">
        <v>5689</v>
      </c>
      <c r="AD49" t="s">
        <v>5690</v>
      </c>
      <c r="AG49" t="s">
        <v>5691</v>
      </c>
      <c r="AX49" t="s">
        <v>5692</v>
      </c>
    </row>
    <row r="50" spans="1:50" x14ac:dyDescent="0.2">
      <c r="A50" t="s">
        <v>5693</v>
      </c>
      <c r="B50">
        <v>1362</v>
      </c>
      <c r="C50" t="s">
        <v>4040</v>
      </c>
      <c r="D50" t="s">
        <v>522</v>
      </c>
      <c r="E50" t="s">
        <v>4137</v>
      </c>
      <c r="F50" t="s">
        <v>521</v>
      </c>
      <c r="G50" t="s">
        <v>5694</v>
      </c>
      <c r="H50" t="s">
        <v>426</v>
      </c>
      <c r="I50" t="s">
        <v>522</v>
      </c>
      <c r="K50" t="s">
        <v>5693</v>
      </c>
      <c r="Q50" t="s">
        <v>5695</v>
      </c>
      <c r="U50" t="s">
        <v>5696</v>
      </c>
      <c r="V50" t="s">
        <v>5697</v>
      </c>
      <c r="W50" t="s">
        <v>5698</v>
      </c>
      <c r="AD50" t="s">
        <v>5699</v>
      </c>
      <c r="AG50" t="s">
        <v>5700</v>
      </c>
      <c r="AX50" t="s">
        <v>5701</v>
      </c>
    </row>
    <row r="51" spans="1:50" x14ac:dyDescent="0.2">
      <c r="A51" t="s">
        <v>5702</v>
      </c>
      <c r="B51">
        <v>1363</v>
      </c>
      <c r="C51" t="s">
        <v>4040</v>
      </c>
      <c r="D51" t="s">
        <v>524</v>
      </c>
      <c r="E51" t="s">
        <v>4137</v>
      </c>
      <c r="F51" t="s">
        <v>523</v>
      </c>
      <c r="G51" t="s">
        <v>5703</v>
      </c>
      <c r="H51" t="s">
        <v>426</v>
      </c>
      <c r="I51" t="s">
        <v>524</v>
      </c>
      <c r="K51" t="s">
        <v>5702</v>
      </c>
      <c r="Q51" t="s">
        <v>5704</v>
      </c>
      <c r="U51" t="s">
        <v>5705</v>
      </c>
      <c r="V51" t="s">
        <v>5706</v>
      </c>
      <c r="W51" t="s">
        <v>5707</v>
      </c>
      <c r="AD51" t="s">
        <v>5708</v>
      </c>
      <c r="AG51" t="s">
        <v>5709</v>
      </c>
      <c r="AX51" t="s">
        <v>5710</v>
      </c>
    </row>
    <row r="52" spans="1:50" x14ac:dyDescent="0.2">
      <c r="A52" t="s">
        <v>5711</v>
      </c>
      <c r="B52">
        <v>1364</v>
      </c>
      <c r="C52" t="s">
        <v>4040</v>
      </c>
      <c r="D52" t="s">
        <v>526</v>
      </c>
      <c r="E52" t="s">
        <v>4137</v>
      </c>
      <c r="F52" t="s">
        <v>525</v>
      </c>
      <c r="G52" t="s">
        <v>5712</v>
      </c>
      <c r="H52" t="s">
        <v>426</v>
      </c>
      <c r="I52" t="s">
        <v>526</v>
      </c>
      <c r="K52" t="s">
        <v>5711</v>
      </c>
      <c r="Q52" t="s">
        <v>5713</v>
      </c>
      <c r="U52" t="s">
        <v>5714</v>
      </c>
      <c r="V52" t="s">
        <v>5715</v>
      </c>
      <c r="W52" t="s">
        <v>5716</v>
      </c>
      <c r="AD52" t="s">
        <v>5717</v>
      </c>
      <c r="AG52" t="s">
        <v>5718</v>
      </c>
      <c r="AX52" t="s">
        <v>5719</v>
      </c>
    </row>
    <row r="53" spans="1:50" x14ac:dyDescent="0.2">
      <c r="A53" t="s">
        <v>5720</v>
      </c>
      <c r="B53">
        <v>1367</v>
      </c>
      <c r="C53" t="s">
        <v>4040</v>
      </c>
      <c r="D53" t="s">
        <v>528</v>
      </c>
      <c r="E53" t="s">
        <v>4137</v>
      </c>
      <c r="F53" t="s">
        <v>527</v>
      </c>
      <c r="G53" t="s">
        <v>5721</v>
      </c>
      <c r="H53" t="s">
        <v>426</v>
      </c>
      <c r="I53" t="s">
        <v>528</v>
      </c>
      <c r="K53" t="s">
        <v>5720</v>
      </c>
      <c r="Q53" t="s">
        <v>5722</v>
      </c>
      <c r="U53" t="s">
        <v>5723</v>
      </c>
      <c r="V53" t="s">
        <v>5724</v>
      </c>
      <c r="W53" t="s">
        <v>5725</v>
      </c>
      <c r="AD53" t="s">
        <v>5726</v>
      </c>
      <c r="AG53" t="s">
        <v>5727</v>
      </c>
      <c r="AX53" t="s">
        <v>5728</v>
      </c>
    </row>
    <row r="54" spans="1:50" x14ac:dyDescent="0.2">
      <c r="A54" t="s">
        <v>5729</v>
      </c>
      <c r="B54">
        <v>1370</v>
      </c>
      <c r="C54" t="s">
        <v>4040</v>
      </c>
      <c r="D54" t="s">
        <v>530</v>
      </c>
      <c r="E54" t="s">
        <v>4137</v>
      </c>
      <c r="F54" t="s">
        <v>529</v>
      </c>
      <c r="G54" t="s">
        <v>5730</v>
      </c>
      <c r="H54" t="s">
        <v>426</v>
      </c>
      <c r="I54" t="s">
        <v>530</v>
      </c>
      <c r="K54" t="s">
        <v>5729</v>
      </c>
      <c r="Q54" t="s">
        <v>5731</v>
      </c>
      <c r="U54" t="s">
        <v>5732</v>
      </c>
      <c r="V54" t="s">
        <v>5733</v>
      </c>
      <c r="W54" t="s">
        <v>5734</v>
      </c>
      <c r="AD54" t="s">
        <v>5735</v>
      </c>
      <c r="AG54" t="s">
        <v>5736</v>
      </c>
      <c r="AX54" t="s">
        <v>5737</v>
      </c>
    </row>
    <row r="55" spans="1:50" x14ac:dyDescent="0.2">
      <c r="A55" t="s">
        <v>5738</v>
      </c>
      <c r="B55">
        <v>1371</v>
      </c>
      <c r="C55" t="s">
        <v>4040</v>
      </c>
      <c r="D55" t="s">
        <v>532</v>
      </c>
      <c r="E55" t="s">
        <v>4137</v>
      </c>
      <c r="F55" t="s">
        <v>531</v>
      </c>
      <c r="G55" t="s">
        <v>5739</v>
      </c>
      <c r="H55" t="s">
        <v>426</v>
      </c>
      <c r="I55" t="s">
        <v>532</v>
      </c>
      <c r="K55" t="s">
        <v>5738</v>
      </c>
      <c r="Q55" t="s">
        <v>5740</v>
      </c>
      <c r="U55" t="s">
        <v>5741</v>
      </c>
      <c r="V55" t="s">
        <v>5742</v>
      </c>
      <c r="W55" t="s">
        <v>5743</v>
      </c>
      <c r="AD55" t="s">
        <v>5744</v>
      </c>
      <c r="AG55" t="s">
        <v>5745</v>
      </c>
      <c r="AX55" t="s">
        <v>5746</v>
      </c>
    </row>
    <row r="56" spans="1:50" x14ac:dyDescent="0.2">
      <c r="A56" t="s">
        <v>5747</v>
      </c>
      <c r="B56">
        <v>1391</v>
      </c>
      <c r="C56" t="s">
        <v>4040</v>
      </c>
      <c r="D56" t="s">
        <v>534</v>
      </c>
      <c r="E56" t="s">
        <v>4137</v>
      </c>
      <c r="F56" t="s">
        <v>533</v>
      </c>
      <c r="G56" t="s">
        <v>5748</v>
      </c>
      <c r="H56" t="s">
        <v>426</v>
      </c>
      <c r="I56" t="s">
        <v>534</v>
      </c>
      <c r="K56" t="s">
        <v>5747</v>
      </c>
      <c r="Q56" t="s">
        <v>5749</v>
      </c>
      <c r="U56" t="s">
        <v>5750</v>
      </c>
      <c r="V56" t="s">
        <v>5751</v>
      </c>
      <c r="W56" t="s">
        <v>5752</v>
      </c>
      <c r="AD56" t="s">
        <v>5753</v>
      </c>
      <c r="AG56" t="s">
        <v>5754</v>
      </c>
      <c r="AX56" t="s">
        <v>5755</v>
      </c>
    </row>
    <row r="57" spans="1:50" x14ac:dyDescent="0.2">
      <c r="A57" t="s">
        <v>5756</v>
      </c>
      <c r="B57">
        <v>1392</v>
      </c>
      <c r="C57" t="s">
        <v>4040</v>
      </c>
      <c r="D57" t="s">
        <v>536</v>
      </c>
      <c r="E57" t="s">
        <v>4137</v>
      </c>
      <c r="F57" t="s">
        <v>535</v>
      </c>
      <c r="G57" t="s">
        <v>5757</v>
      </c>
      <c r="H57" t="s">
        <v>426</v>
      </c>
      <c r="I57" t="s">
        <v>536</v>
      </c>
      <c r="K57" t="s">
        <v>5756</v>
      </c>
      <c r="Q57" t="s">
        <v>5758</v>
      </c>
      <c r="U57" t="s">
        <v>5759</v>
      </c>
      <c r="W57" t="s">
        <v>5760</v>
      </c>
      <c r="AD57" t="s">
        <v>5761</v>
      </c>
      <c r="AX57" t="s">
        <v>5762</v>
      </c>
    </row>
    <row r="58" spans="1:50" x14ac:dyDescent="0.2">
      <c r="A58" t="s">
        <v>5763</v>
      </c>
      <c r="B58">
        <v>1393</v>
      </c>
      <c r="C58" t="s">
        <v>4040</v>
      </c>
      <c r="D58" t="s">
        <v>538</v>
      </c>
      <c r="E58" t="s">
        <v>4137</v>
      </c>
      <c r="F58" t="s">
        <v>537</v>
      </c>
      <c r="G58" t="s">
        <v>5764</v>
      </c>
      <c r="H58" t="s">
        <v>426</v>
      </c>
      <c r="I58" t="s">
        <v>538</v>
      </c>
      <c r="K58" t="s">
        <v>5763</v>
      </c>
      <c r="Q58" t="s">
        <v>5765</v>
      </c>
      <c r="U58" t="s">
        <v>5766</v>
      </c>
      <c r="W58" t="s">
        <v>5767</v>
      </c>
      <c r="AD58" t="s">
        <v>5768</v>
      </c>
      <c r="AX58" t="s">
        <v>5769</v>
      </c>
    </row>
    <row r="59" spans="1:50" x14ac:dyDescent="0.2">
      <c r="A59" t="s">
        <v>5770</v>
      </c>
      <c r="B59">
        <v>1394</v>
      </c>
      <c r="C59" t="s">
        <v>4040</v>
      </c>
      <c r="D59" t="s">
        <v>540</v>
      </c>
      <c r="E59" t="s">
        <v>4137</v>
      </c>
      <c r="F59" t="s">
        <v>539</v>
      </c>
      <c r="G59" t="s">
        <v>5771</v>
      </c>
      <c r="H59" t="s">
        <v>426</v>
      </c>
      <c r="I59" t="s">
        <v>540</v>
      </c>
      <c r="K59" t="s">
        <v>5770</v>
      </c>
      <c r="Q59" t="s">
        <v>5772</v>
      </c>
      <c r="U59" t="s">
        <v>5773</v>
      </c>
      <c r="W59" t="s">
        <v>5774</v>
      </c>
      <c r="AD59" t="s">
        <v>5775</v>
      </c>
      <c r="AX59" t="s">
        <v>5776</v>
      </c>
    </row>
    <row r="60" spans="1:50" x14ac:dyDescent="0.2">
      <c r="A60" t="s">
        <v>5777</v>
      </c>
      <c r="B60">
        <v>1395</v>
      </c>
      <c r="C60" t="s">
        <v>4040</v>
      </c>
      <c r="D60" t="s">
        <v>542</v>
      </c>
      <c r="E60" t="s">
        <v>4137</v>
      </c>
      <c r="F60" t="s">
        <v>541</v>
      </c>
      <c r="G60" t="s">
        <v>5778</v>
      </c>
      <c r="H60" t="s">
        <v>426</v>
      </c>
      <c r="I60" t="s">
        <v>542</v>
      </c>
      <c r="K60" t="s">
        <v>5777</v>
      </c>
      <c r="Q60" t="s">
        <v>5779</v>
      </c>
      <c r="U60" t="s">
        <v>5780</v>
      </c>
      <c r="W60" t="s">
        <v>5781</v>
      </c>
      <c r="AD60" t="s">
        <v>5782</v>
      </c>
      <c r="AX60" t="s">
        <v>5783</v>
      </c>
    </row>
    <row r="61" spans="1:50" x14ac:dyDescent="0.2">
      <c r="A61" t="s">
        <v>5784</v>
      </c>
      <c r="B61">
        <v>1396</v>
      </c>
      <c r="C61" t="s">
        <v>4040</v>
      </c>
      <c r="D61" t="s">
        <v>544</v>
      </c>
      <c r="E61" t="s">
        <v>4137</v>
      </c>
      <c r="F61" t="s">
        <v>543</v>
      </c>
      <c r="G61" t="s">
        <v>5785</v>
      </c>
      <c r="H61" t="s">
        <v>426</v>
      </c>
      <c r="I61" t="s">
        <v>544</v>
      </c>
      <c r="K61" t="s">
        <v>5784</v>
      </c>
      <c r="Q61" t="s">
        <v>5786</v>
      </c>
      <c r="U61" t="s">
        <v>5787</v>
      </c>
      <c r="W61" t="s">
        <v>5788</v>
      </c>
      <c r="AD61" t="s">
        <v>5789</v>
      </c>
      <c r="AX61" t="s">
        <v>5790</v>
      </c>
    </row>
    <row r="62" spans="1:50" x14ac:dyDescent="0.2">
      <c r="A62" t="s">
        <v>5791</v>
      </c>
      <c r="B62">
        <v>1397</v>
      </c>
      <c r="C62" t="s">
        <v>4040</v>
      </c>
      <c r="D62" t="s">
        <v>546</v>
      </c>
      <c r="E62" t="s">
        <v>4137</v>
      </c>
      <c r="F62" t="s">
        <v>545</v>
      </c>
      <c r="G62" t="s">
        <v>5792</v>
      </c>
      <c r="H62" t="s">
        <v>426</v>
      </c>
      <c r="I62" t="s">
        <v>546</v>
      </c>
      <c r="K62" t="s">
        <v>5791</v>
      </c>
      <c r="U62" t="s">
        <v>5793</v>
      </c>
      <c r="W62" t="s">
        <v>5794</v>
      </c>
      <c r="AD62" t="s">
        <v>5795</v>
      </c>
      <c r="AX62" t="s">
        <v>5796</v>
      </c>
    </row>
    <row r="63" spans="1:50" x14ac:dyDescent="0.2">
      <c r="A63" t="s">
        <v>5797</v>
      </c>
      <c r="B63">
        <v>1398</v>
      </c>
      <c r="C63" t="s">
        <v>4040</v>
      </c>
      <c r="D63" t="s">
        <v>548</v>
      </c>
      <c r="E63" t="s">
        <v>4137</v>
      </c>
      <c r="F63" t="s">
        <v>547</v>
      </c>
      <c r="G63" t="s">
        <v>5798</v>
      </c>
      <c r="H63" t="s">
        <v>426</v>
      </c>
      <c r="I63" t="s">
        <v>548</v>
      </c>
      <c r="K63" t="s">
        <v>5797</v>
      </c>
      <c r="U63" t="s">
        <v>5799</v>
      </c>
      <c r="W63" t="s">
        <v>5800</v>
      </c>
      <c r="AD63" t="s">
        <v>5801</v>
      </c>
    </row>
    <row r="64" spans="1:50" x14ac:dyDescent="0.2">
      <c r="A64" t="s">
        <v>5802</v>
      </c>
      <c r="B64">
        <v>1399</v>
      </c>
      <c r="C64" t="s">
        <v>4040</v>
      </c>
      <c r="D64" t="s">
        <v>550</v>
      </c>
      <c r="E64" t="s">
        <v>4137</v>
      </c>
      <c r="F64" t="s">
        <v>549</v>
      </c>
      <c r="G64" t="s">
        <v>5803</v>
      </c>
      <c r="H64" t="s">
        <v>426</v>
      </c>
      <c r="I64" t="s">
        <v>550</v>
      </c>
      <c r="K64" t="s">
        <v>5802</v>
      </c>
      <c r="U64" t="s">
        <v>5804</v>
      </c>
      <c r="W64" t="s">
        <v>5805</v>
      </c>
      <c r="AD64" t="s">
        <v>5806</v>
      </c>
    </row>
    <row r="65" spans="1:30" x14ac:dyDescent="0.2">
      <c r="A65" t="s">
        <v>5807</v>
      </c>
      <c r="B65">
        <v>1400</v>
      </c>
      <c r="C65" t="s">
        <v>4040</v>
      </c>
      <c r="D65" t="s">
        <v>552</v>
      </c>
      <c r="E65" t="s">
        <v>4137</v>
      </c>
      <c r="F65" t="s">
        <v>551</v>
      </c>
      <c r="G65" t="s">
        <v>5808</v>
      </c>
      <c r="H65" t="s">
        <v>426</v>
      </c>
      <c r="I65" t="s">
        <v>552</v>
      </c>
      <c r="K65" t="s">
        <v>5807</v>
      </c>
      <c r="U65" t="s">
        <v>5809</v>
      </c>
      <c r="AD65" t="s">
        <v>5810</v>
      </c>
    </row>
    <row r="66" spans="1:30" x14ac:dyDescent="0.2">
      <c r="A66" t="s">
        <v>5811</v>
      </c>
      <c r="B66">
        <v>1401</v>
      </c>
      <c r="C66" t="s">
        <v>4040</v>
      </c>
      <c r="D66" t="s">
        <v>554</v>
      </c>
      <c r="E66" t="s">
        <v>4137</v>
      </c>
      <c r="F66" t="s">
        <v>553</v>
      </c>
      <c r="G66" t="s">
        <v>5812</v>
      </c>
      <c r="H66" t="s">
        <v>426</v>
      </c>
      <c r="I66" t="s">
        <v>554</v>
      </c>
      <c r="K66" t="s">
        <v>5811</v>
      </c>
      <c r="AD66" t="s">
        <v>5813</v>
      </c>
    </row>
    <row r="67" spans="1:30" x14ac:dyDescent="0.2">
      <c r="A67" t="s">
        <v>5814</v>
      </c>
      <c r="B67">
        <v>1402</v>
      </c>
      <c r="C67" t="s">
        <v>4040</v>
      </c>
      <c r="D67" t="s">
        <v>556</v>
      </c>
      <c r="E67" t="s">
        <v>4137</v>
      </c>
      <c r="F67" t="s">
        <v>555</v>
      </c>
      <c r="G67" t="s">
        <v>5815</v>
      </c>
      <c r="H67" t="s">
        <v>426</v>
      </c>
      <c r="I67" t="s">
        <v>556</v>
      </c>
      <c r="K67" t="s">
        <v>5814</v>
      </c>
      <c r="AD67" t="s">
        <v>5816</v>
      </c>
    </row>
    <row r="68" spans="1:30" x14ac:dyDescent="0.2">
      <c r="A68" t="s">
        <v>5817</v>
      </c>
      <c r="B68">
        <v>1403</v>
      </c>
      <c r="C68" t="s">
        <v>4040</v>
      </c>
      <c r="D68" t="s">
        <v>558</v>
      </c>
      <c r="E68" t="s">
        <v>4137</v>
      </c>
      <c r="F68" t="s">
        <v>557</v>
      </c>
      <c r="G68" t="s">
        <v>5818</v>
      </c>
      <c r="H68" t="s">
        <v>426</v>
      </c>
      <c r="I68" t="s">
        <v>558</v>
      </c>
      <c r="K68" t="s">
        <v>5817</v>
      </c>
      <c r="AD68" t="s">
        <v>5819</v>
      </c>
    </row>
    <row r="69" spans="1:30" x14ac:dyDescent="0.2">
      <c r="A69" t="s">
        <v>5820</v>
      </c>
      <c r="B69">
        <v>1404</v>
      </c>
      <c r="C69" t="s">
        <v>4040</v>
      </c>
      <c r="D69" t="s">
        <v>560</v>
      </c>
      <c r="E69" t="s">
        <v>4137</v>
      </c>
      <c r="F69" t="s">
        <v>559</v>
      </c>
      <c r="G69" t="s">
        <v>5821</v>
      </c>
      <c r="H69" t="s">
        <v>426</v>
      </c>
      <c r="I69" t="s">
        <v>560</v>
      </c>
      <c r="K69" t="s">
        <v>5820</v>
      </c>
      <c r="AD69" t="s">
        <v>5822</v>
      </c>
    </row>
    <row r="70" spans="1:30" x14ac:dyDescent="0.2">
      <c r="A70" t="s">
        <v>5823</v>
      </c>
      <c r="B70">
        <v>1405</v>
      </c>
      <c r="C70" t="s">
        <v>4040</v>
      </c>
      <c r="D70" t="s">
        <v>562</v>
      </c>
      <c r="E70" t="s">
        <v>4137</v>
      </c>
      <c r="F70" t="s">
        <v>561</v>
      </c>
      <c r="G70" t="s">
        <v>5824</v>
      </c>
      <c r="H70" t="s">
        <v>426</v>
      </c>
      <c r="I70" t="s">
        <v>562</v>
      </c>
      <c r="K70" t="s">
        <v>5823</v>
      </c>
      <c r="AD70" t="s">
        <v>5825</v>
      </c>
    </row>
    <row r="71" spans="1:30" x14ac:dyDescent="0.2">
      <c r="A71" t="s">
        <v>5826</v>
      </c>
      <c r="B71">
        <v>1406</v>
      </c>
      <c r="C71" t="s">
        <v>4040</v>
      </c>
      <c r="D71" t="s">
        <v>564</v>
      </c>
      <c r="E71" t="s">
        <v>4137</v>
      </c>
      <c r="F71" t="s">
        <v>563</v>
      </c>
      <c r="G71" t="s">
        <v>5827</v>
      </c>
      <c r="H71" t="s">
        <v>426</v>
      </c>
      <c r="I71" t="s">
        <v>564</v>
      </c>
      <c r="K71" t="s">
        <v>5826</v>
      </c>
      <c r="AD71" t="s">
        <v>5828</v>
      </c>
    </row>
    <row r="72" spans="1:30" x14ac:dyDescent="0.2">
      <c r="A72" t="s">
        <v>5829</v>
      </c>
      <c r="B72">
        <v>1407</v>
      </c>
      <c r="C72" t="s">
        <v>4040</v>
      </c>
      <c r="D72" t="s">
        <v>566</v>
      </c>
      <c r="E72" t="s">
        <v>4137</v>
      </c>
      <c r="F72" t="s">
        <v>565</v>
      </c>
      <c r="G72" t="s">
        <v>5830</v>
      </c>
      <c r="H72" t="s">
        <v>426</v>
      </c>
      <c r="I72" t="s">
        <v>566</v>
      </c>
      <c r="K72" t="s">
        <v>5829</v>
      </c>
      <c r="AD72" t="s">
        <v>5831</v>
      </c>
    </row>
    <row r="73" spans="1:30" x14ac:dyDescent="0.2">
      <c r="A73" t="s">
        <v>5832</v>
      </c>
      <c r="B73">
        <v>1408</v>
      </c>
      <c r="C73" t="s">
        <v>4040</v>
      </c>
      <c r="D73" t="s">
        <v>568</v>
      </c>
      <c r="E73" t="s">
        <v>4137</v>
      </c>
      <c r="F73" t="s">
        <v>567</v>
      </c>
      <c r="G73" t="s">
        <v>5833</v>
      </c>
      <c r="H73" t="s">
        <v>426</v>
      </c>
      <c r="I73" t="s">
        <v>568</v>
      </c>
      <c r="K73" t="s">
        <v>5832</v>
      </c>
      <c r="AD73" t="s">
        <v>5834</v>
      </c>
    </row>
    <row r="74" spans="1:30" x14ac:dyDescent="0.2">
      <c r="A74" t="s">
        <v>5835</v>
      </c>
      <c r="B74">
        <v>1409</v>
      </c>
      <c r="C74" t="s">
        <v>4040</v>
      </c>
      <c r="D74" t="s">
        <v>570</v>
      </c>
      <c r="E74" t="s">
        <v>4137</v>
      </c>
      <c r="F74" t="s">
        <v>569</v>
      </c>
      <c r="G74" t="s">
        <v>5836</v>
      </c>
      <c r="H74" t="s">
        <v>426</v>
      </c>
      <c r="I74" t="s">
        <v>570</v>
      </c>
      <c r="K74" t="s">
        <v>5835</v>
      </c>
      <c r="AD74" t="s">
        <v>5837</v>
      </c>
    </row>
    <row r="75" spans="1:30" x14ac:dyDescent="0.2">
      <c r="A75" t="s">
        <v>5838</v>
      </c>
      <c r="B75">
        <v>1423</v>
      </c>
      <c r="C75" t="s">
        <v>4040</v>
      </c>
      <c r="D75" t="s">
        <v>572</v>
      </c>
      <c r="E75" t="s">
        <v>4137</v>
      </c>
      <c r="F75" t="s">
        <v>571</v>
      </c>
      <c r="G75" t="s">
        <v>5839</v>
      </c>
      <c r="H75" t="s">
        <v>426</v>
      </c>
      <c r="I75" t="s">
        <v>572</v>
      </c>
      <c r="K75" t="s">
        <v>5838</v>
      </c>
      <c r="AD75" t="s">
        <v>5840</v>
      </c>
    </row>
    <row r="76" spans="1:30" x14ac:dyDescent="0.2">
      <c r="A76" t="s">
        <v>5841</v>
      </c>
      <c r="B76">
        <v>1424</v>
      </c>
      <c r="C76" t="s">
        <v>4040</v>
      </c>
      <c r="D76" t="s">
        <v>574</v>
      </c>
      <c r="E76" t="s">
        <v>4137</v>
      </c>
      <c r="F76" t="s">
        <v>573</v>
      </c>
      <c r="G76" t="s">
        <v>5842</v>
      </c>
      <c r="H76" t="s">
        <v>426</v>
      </c>
      <c r="I76" t="s">
        <v>574</v>
      </c>
      <c r="K76" t="s">
        <v>5841</v>
      </c>
      <c r="AD76" t="s">
        <v>5843</v>
      </c>
    </row>
    <row r="77" spans="1:30" x14ac:dyDescent="0.2">
      <c r="A77" t="s">
        <v>5844</v>
      </c>
      <c r="B77">
        <v>1425</v>
      </c>
      <c r="C77" t="s">
        <v>4040</v>
      </c>
      <c r="D77" t="s">
        <v>576</v>
      </c>
      <c r="E77" t="s">
        <v>4137</v>
      </c>
      <c r="F77" t="s">
        <v>575</v>
      </c>
      <c r="G77" t="s">
        <v>5845</v>
      </c>
      <c r="H77" t="s">
        <v>426</v>
      </c>
      <c r="I77" t="s">
        <v>576</v>
      </c>
      <c r="K77" t="s">
        <v>5844</v>
      </c>
      <c r="AD77" t="s">
        <v>5846</v>
      </c>
    </row>
    <row r="78" spans="1:30" x14ac:dyDescent="0.2">
      <c r="A78" t="s">
        <v>5847</v>
      </c>
      <c r="B78">
        <v>1427</v>
      </c>
      <c r="C78" t="s">
        <v>4040</v>
      </c>
      <c r="D78" t="s">
        <v>578</v>
      </c>
      <c r="E78" t="s">
        <v>4137</v>
      </c>
      <c r="F78" t="s">
        <v>577</v>
      </c>
      <c r="G78" t="s">
        <v>5848</v>
      </c>
      <c r="H78" t="s">
        <v>426</v>
      </c>
      <c r="I78" t="s">
        <v>578</v>
      </c>
      <c r="K78" t="s">
        <v>5847</v>
      </c>
      <c r="AD78" t="s">
        <v>5849</v>
      </c>
    </row>
    <row r="79" spans="1:30" x14ac:dyDescent="0.2">
      <c r="A79" t="s">
        <v>5850</v>
      </c>
      <c r="B79">
        <v>1428</v>
      </c>
      <c r="C79" t="s">
        <v>4040</v>
      </c>
      <c r="D79" t="s">
        <v>580</v>
      </c>
      <c r="E79" t="s">
        <v>4137</v>
      </c>
      <c r="F79" t="s">
        <v>579</v>
      </c>
      <c r="G79" t="s">
        <v>5851</v>
      </c>
      <c r="H79" t="s">
        <v>426</v>
      </c>
      <c r="I79" t="s">
        <v>580</v>
      </c>
      <c r="K79" t="s">
        <v>5850</v>
      </c>
      <c r="AD79" t="s">
        <v>5852</v>
      </c>
    </row>
    <row r="80" spans="1:30" x14ac:dyDescent="0.2">
      <c r="A80" t="s">
        <v>5853</v>
      </c>
      <c r="B80">
        <v>1429</v>
      </c>
      <c r="C80" t="s">
        <v>4040</v>
      </c>
      <c r="D80" t="s">
        <v>582</v>
      </c>
      <c r="E80" t="s">
        <v>4137</v>
      </c>
      <c r="F80" t="s">
        <v>581</v>
      </c>
      <c r="G80" t="s">
        <v>5854</v>
      </c>
      <c r="H80" t="s">
        <v>426</v>
      </c>
      <c r="I80" t="s">
        <v>582</v>
      </c>
      <c r="K80" t="s">
        <v>5853</v>
      </c>
    </row>
    <row r="81" spans="1:11" x14ac:dyDescent="0.2">
      <c r="A81" t="s">
        <v>5855</v>
      </c>
      <c r="B81">
        <v>1430</v>
      </c>
      <c r="C81" t="s">
        <v>4040</v>
      </c>
      <c r="D81" t="s">
        <v>584</v>
      </c>
      <c r="E81" t="s">
        <v>4137</v>
      </c>
      <c r="F81" t="s">
        <v>583</v>
      </c>
      <c r="G81" t="s">
        <v>5856</v>
      </c>
      <c r="H81" t="s">
        <v>426</v>
      </c>
      <c r="I81" t="s">
        <v>584</v>
      </c>
      <c r="K81" t="s">
        <v>5855</v>
      </c>
    </row>
    <row r="82" spans="1:11" x14ac:dyDescent="0.2">
      <c r="A82" t="s">
        <v>5857</v>
      </c>
      <c r="B82">
        <v>1431</v>
      </c>
      <c r="C82" t="s">
        <v>4040</v>
      </c>
      <c r="D82" t="s">
        <v>586</v>
      </c>
      <c r="E82" t="s">
        <v>4137</v>
      </c>
      <c r="F82" t="s">
        <v>585</v>
      </c>
      <c r="G82" t="s">
        <v>5858</v>
      </c>
      <c r="H82" t="s">
        <v>426</v>
      </c>
      <c r="I82" t="s">
        <v>586</v>
      </c>
      <c r="K82" t="s">
        <v>5857</v>
      </c>
    </row>
    <row r="83" spans="1:11" x14ac:dyDescent="0.2">
      <c r="A83" t="s">
        <v>5859</v>
      </c>
      <c r="B83">
        <v>1432</v>
      </c>
      <c r="C83" t="s">
        <v>4040</v>
      </c>
      <c r="D83" t="s">
        <v>588</v>
      </c>
      <c r="E83" t="s">
        <v>4137</v>
      </c>
      <c r="F83" t="s">
        <v>587</v>
      </c>
      <c r="G83" t="s">
        <v>5860</v>
      </c>
      <c r="H83" t="s">
        <v>426</v>
      </c>
      <c r="I83" t="s">
        <v>588</v>
      </c>
      <c r="K83" t="s">
        <v>5859</v>
      </c>
    </row>
    <row r="84" spans="1:11" x14ac:dyDescent="0.2">
      <c r="A84" t="s">
        <v>5861</v>
      </c>
      <c r="B84">
        <v>1433</v>
      </c>
      <c r="C84" t="s">
        <v>4040</v>
      </c>
      <c r="D84" t="s">
        <v>590</v>
      </c>
      <c r="E84" t="s">
        <v>4137</v>
      </c>
      <c r="F84" t="s">
        <v>589</v>
      </c>
      <c r="G84" t="s">
        <v>5862</v>
      </c>
      <c r="H84" t="s">
        <v>426</v>
      </c>
      <c r="I84" t="s">
        <v>590</v>
      </c>
      <c r="K84" t="s">
        <v>5861</v>
      </c>
    </row>
    <row r="85" spans="1:11" x14ac:dyDescent="0.2">
      <c r="A85" t="s">
        <v>5863</v>
      </c>
      <c r="B85">
        <v>1434</v>
      </c>
      <c r="C85" t="s">
        <v>4040</v>
      </c>
      <c r="D85" t="s">
        <v>592</v>
      </c>
      <c r="E85" t="s">
        <v>4137</v>
      </c>
      <c r="F85" t="s">
        <v>591</v>
      </c>
      <c r="G85" t="s">
        <v>5864</v>
      </c>
      <c r="H85" t="s">
        <v>426</v>
      </c>
      <c r="I85" t="s">
        <v>592</v>
      </c>
      <c r="K85" t="s">
        <v>5863</v>
      </c>
    </row>
    <row r="86" spans="1:11" x14ac:dyDescent="0.2">
      <c r="A86" t="s">
        <v>5865</v>
      </c>
      <c r="B86">
        <v>1436</v>
      </c>
      <c r="C86" t="s">
        <v>4040</v>
      </c>
      <c r="D86" t="s">
        <v>594</v>
      </c>
      <c r="E86" t="s">
        <v>4137</v>
      </c>
      <c r="F86" t="s">
        <v>593</v>
      </c>
      <c r="G86" t="s">
        <v>5866</v>
      </c>
      <c r="H86" t="s">
        <v>426</v>
      </c>
      <c r="I86" t="s">
        <v>594</v>
      </c>
      <c r="K86" t="s">
        <v>5865</v>
      </c>
    </row>
    <row r="87" spans="1:11" x14ac:dyDescent="0.2">
      <c r="A87" t="s">
        <v>5867</v>
      </c>
      <c r="B87">
        <v>1437</v>
      </c>
      <c r="C87" t="s">
        <v>4040</v>
      </c>
      <c r="D87" t="s">
        <v>596</v>
      </c>
      <c r="E87" t="s">
        <v>4137</v>
      </c>
      <c r="F87" t="s">
        <v>595</v>
      </c>
      <c r="G87" t="s">
        <v>5868</v>
      </c>
      <c r="H87" t="s">
        <v>426</v>
      </c>
      <c r="I87" t="s">
        <v>596</v>
      </c>
      <c r="K87" t="s">
        <v>5867</v>
      </c>
    </row>
    <row r="88" spans="1:11" x14ac:dyDescent="0.2">
      <c r="A88" t="s">
        <v>5869</v>
      </c>
      <c r="B88">
        <v>1438</v>
      </c>
      <c r="C88" t="s">
        <v>4040</v>
      </c>
      <c r="D88" t="s">
        <v>598</v>
      </c>
      <c r="E88" t="s">
        <v>4137</v>
      </c>
      <c r="F88" t="s">
        <v>597</v>
      </c>
      <c r="G88" t="s">
        <v>5870</v>
      </c>
      <c r="H88" t="s">
        <v>426</v>
      </c>
      <c r="I88" t="s">
        <v>598</v>
      </c>
      <c r="K88" t="s">
        <v>5869</v>
      </c>
    </row>
    <row r="89" spans="1:11" x14ac:dyDescent="0.2">
      <c r="A89" t="s">
        <v>5871</v>
      </c>
      <c r="B89">
        <v>1452</v>
      </c>
      <c r="C89" t="s">
        <v>4040</v>
      </c>
      <c r="D89" t="s">
        <v>600</v>
      </c>
      <c r="E89" t="s">
        <v>4137</v>
      </c>
      <c r="F89" t="s">
        <v>599</v>
      </c>
      <c r="G89" t="s">
        <v>5872</v>
      </c>
      <c r="H89" t="s">
        <v>426</v>
      </c>
      <c r="I89" t="s">
        <v>600</v>
      </c>
      <c r="K89" t="s">
        <v>5871</v>
      </c>
    </row>
    <row r="90" spans="1:11" x14ac:dyDescent="0.2">
      <c r="A90" t="s">
        <v>5873</v>
      </c>
      <c r="B90">
        <v>1453</v>
      </c>
      <c r="C90" t="s">
        <v>4040</v>
      </c>
      <c r="D90" t="s">
        <v>602</v>
      </c>
      <c r="E90" t="s">
        <v>4137</v>
      </c>
      <c r="F90" t="s">
        <v>601</v>
      </c>
      <c r="G90" t="s">
        <v>5874</v>
      </c>
      <c r="H90" t="s">
        <v>426</v>
      </c>
      <c r="I90" t="s">
        <v>602</v>
      </c>
      <c r="K90" t="s">
        <v>5873</v>
      </c>
    </row>
    <row r="91" spans="1:11" x14ac:dyDescent="0.2">
      <c r="A91" t="s">
        <v>5875</v>
      </c>
      <c r="B91">
        <v>1454</v>
      </c>
      <c r="C91" t="s">
        <v>4040</v>
      </c>
      <c r="D91" t="s">
        <v>604</v>
      </c>
      <c r="E91" t="s">
        <v>4137</v>
      </c>
      <c r="F91" t="s">
        <v>603</v>
      </c>
      <c r="G91" t="s">
        <v>5876</v>
      </c>
      <c r="H91" t="s">
        <v>426</v>
      </c>
      <c r="I91" t="s">
        <v>604</v>
      </c>
      <c r="K91" t="s">
        <v>5875</v>
      </c>
    </row>
    <row r="92" spans="1:11" x14ac:dyDescent="0.2">
      <c r="A92" t="s">
        <v>5877</v>
      </c>
      <c r="B92">
        <v>1455</v>
      </c>
      <c r="C92" t="s">
        <v>4040</v>
      </c>
      <c r="D92" t="s">
        <v>606</v>
      </c>
      <c r="E92" t="s">
        <v>4137</v>
      </c>
      <c r="F92" t="s">
        <v>605</v>
      </c>
      <c r="G92" t="s">
        <v>5878</v>
      </c>
      <c r="H92" t="s">
        <v>426</v>
      </c>
      <c r="I92" t="s">
        <v>606</v>
      </c>
      <c r="K92" t="s">
        <v>5877</v>
      </c>
    </row>
    <row r="93" spans="1:11" x14ac:dyDescent="0.2">
      <c r="A93" t="s">
        <v>5879</v>
      </c>
      <c r="B93">
        <v>1456</v>
      </c>
      <c r="C93" t="s">
        <v>4040</v>
      </c>
      <c r="D93" t="s">
        <v>608</v>
      </c>
      <c r="E93" t="s">
        <v>4137</v>
      </c>
      <c r="F93" t="s">
        <v>607</v>
      </c>
      <c r="G93" t="s">
        <v>5880</v>
      </c>
      <c r="H93" t="s">
        <v>426</v>
      </c>
      <c r="I93" t="s">
        <v>608</v>
      </c>
      <c r="K93" t="s">
        <v>5879</v>
      </c>
    </row>
    <row r="94" spans="1:11" x14ac:dyDescent="0.2">
      <c r="A94" t="s">
        <v>5881</v>
      </c>
      <c r="B94">
        <v>1457</v>
      </c>
      <c r="C94" t="s">
        <v>4040</v>
      </c>
      <c r="D94" t="s">
        <v>610</v>
      </c>
      <c r="E94" t="s">
        <v>4137</v>
      </c>
      <c r="F94" t="s">
        <v>609</v>
      </c>
      <c r="G94" t="s">
        <v>5882</v>
      </c>
      <c r="H94" t="s">
        <v>426</v>
      </c>
      <c r="I94" t="s">
        <v>610</v>
      </c>
      <c r="K94" t="s">
        <v>5881</v>
      </c>
    </row>
    <row r="95" spans="1:11" x14ac:dyDescent="0.2">
      <c r="A95" t="s">
        <v>5883</v>
      </c>
      <c r="B95">
        <v>1458</v>
      </c>
      <c r="C95" t="s">
        <v>4040</v>
      </c>
      <c r="D95" t="s">
        <v>612</v>
      </c>
      <c r="E95" t="s">
        <v>4137</v>
      </c>
      <c r="F95" t="s">
        <v>611</v>
      </c>
      <c r="G95" t="s">
        <v>5884</v>
      </c>
      <c r="H95" t="s">
        <v>426</v>
      </c>
      <c r="I95" t="s">
        <v>612</v>
      </c>
      <c r="K95" t="s">
        <v>5883</v>
      </c>
    </row>
    <row r="96" spans="1:11" x14ac:dyDescent="0.2">
      <c r="A96" t="s">
        <v>5885</v>
      </c>
      <c r="B96">
        <v>1459</v>
      </c>
      <c r="C96" t="s">
        <v>4040</v>
      </c>
      <c r="D96" t="s">
        <v>614</v>
      </c>
      <c r="E96" t="s">
        <v>4137</v>
      </c>
      <c r="F96" t="s">
        <v>613</v>
      </c>
      <c r="G96" t="s">
        <v>5886</v>
      </c>
      <c r="H96" t="s">
        <v>426</v>
      </c>
      <c r="I96" t="s">
        <v>614</v>
      </c>
      <c r="K96" t="s">
        <v>5885</v>
      </c>
    </row>
    <row r="97" spans="1:11" x14ac:dyDescent="0.2">
      <c r="A97" t="s">
        <v>5887</v>
      </c>
      <c r="B97">
        <v>1460</v>
      </c>
      <c r="C97" t="s">
        <v>4040</v>
      </c>
      <c r="D97" t="s">
        <v>616</v>
      </c>
      <c r="E97" t="s">
        <v>4137</v>
      </c>
      <c r="F97" t="s">
        <v>615</v>
      </c>
      <c r="G97" t="s">
        <v>5888</v>
      </c>
      <c r="H97" t="s">
        <v>426</v>
      </c>
      <c r="I97" t="s">
        <v>616</v>
      </c>
      <c r="K97" t="s">
        <v>5887</v>
      </c>
    </row>
    <row r="98" spans="1:11" x14ac:dyDescent="0.2">
      <c r="A98" t="s">
        <v>5889</v>
      </c>
      <c r="B98">
        <v>1461</v>
      </c>
      <c r="C98" t="s">
        <v>4040</v>
      </c>
      <c r="D98" t="s">
        <v>618</v>
      </c>
      <c r="E98" t="s">
        <v>4137</v>
      </c>
      <c r="F98" t="s">
        <v>617</v>
      </c>
      <c r="G98" t="s">
        <v>5890</v>
      </c>
      <c r="H98" t="s">
        <v>426</v>
      </c>
      <c r="I98" t="s">
        <v>618</v>
      </c>
      <c r="K98" t="s">
        <v>5889</v>
      </c>
    </row>
    <row r="99" spans="1:11" x14ac:dyDescent="0.2">
      <c r="A99" t="s">
        <v>5891</v>
      </c>
      <c r="B99">
        <v>1462</v>
      </c>
      <c r="C99" t="s">
        <v>4040</v>
      </c>
      <c r="D99" t="s">
        <v>620</v>
      </c>
      <c r="E99" t="s">
        <v>4137</v>
      </c>
      <c r="F99" t="s">
        <v>619</v>
      </c>
      <c r="G99" t="s">
        <v>5892</v>
      </c>
      <c r="H99" t="s">
        <v>426</v>
      </c>
      <c r="I99" t="s">
        <v>620</v>
      </c>
      <c r="K99" t="s">
        <v>5891</v>
      </c>
    </row>
    <row r="100" spans="1:11" x14ac:dyDescent="0.2">
      <c r="A100" t="s">
        <v>5893</v>
      </c>
      <c r="B100">
        <v>1463</v>
      </c>
      <c r="C100" t="s">
        <v>4040</v>
      </c>
      <c r="D100" t="s">
        <v>622</v>
      </c>
      <c r="E100" t="s">
        <v>4137</v>
      </c>
      <c r="F100" t="s">
        <v>621</v>
      </c>
      <c r="G100" t="s">
        <v>5894</v>
      </c>
      <c r="H100" t="s">
        <v>426</v>
      </c>
      <c r="I100" t="s">
        <v>622</v>
      </c>
      <c r="K100" t="s">
        <v>5893</v>
      </c>
    </row>
    <row r="101" spans="1:11" x14ac:dyDescent="0.2">
      <c r="A101" t="s">
        <v>5895</v>
      </c>
      <c r="B101">
        <v>1464</v>
      </c>
      <c r="C101" t="s">
        <v>4040</v>
      </c>
      <c r="D101" t="s">
        <v>624</v>
      </c>
      <c r="E101" t="s">
        <v>4137</v>
      </c>
      <c r="F101" t="s">
        <v>623</v>
      </c>
      <c r="G101" t="s">
        <v>5896</v>
      </c>
      <c r="H101" t="s">
        <v>426</v>
      </c>
      <c r="I101" t="s">
        <v>624</v>
      </c>
      <c r="K101" t="s">
        <v>5895</v>
      </c>
    </row>
    <row r="102" spans="1:11" x14ac:dyDescent="0.2">
      <c r="A102" t="s">
        <v>5897</v>
      </c>
      <c r="B102">
        <v>1465</v>
      </c>
      <c r="C102" t="s">
        <v>4040</v>
      </c>
      <c r="D102" t="s">
        <v>626</v>
      </c>
      <c r="E102" t="s">
        <v>4137</v>
      </c>
      <c r="F102" t="s">
        <v>625</v>
      </c>
      <c r="G102" t="s">
        <v>5898</v>
      </c>
      <c r="H102" t="s">
        <v>426</v>
      </c>
      <c r="I102" t="s">
        <v>626</v>
      </c>
      <c r="K102" t="s">
        <v>5897</v>
      </c>
    </row>
    <row r="103" spans="1:11" x14ac:dyDescent="0.2">
      <c r="A103" t="s">
        <v>5899</v>
      </c>
      <c r="B103">
        <v>1468</v>
      </c>
      <c r="C103" t="s">
        <v>4040</v>
      </c>
      <c r="D103" t="s">
        <v>628</v>
      </c>
      <c r="E103" t="s">
        <v>4137</v>
      </c>
      <c r="F103" t="s">
        <v>627</v>
      </c>
      <c r="G103" t="s">
        <v>5900</v>
      </c>
      <c r="H103" t="s">
        <v>426</v>
      </c>
      <c r="I103" t="s">
        <v>628</v>
      </c>
      <c r="K103" t="s">
        <v>5899</v>
      </c>
    </row>
    <row r="104" spans="1:11" x14ac:dyDescent="0.2">
      <c r="A104" t="s">
        <v>5901</v>
      </c>
      <c r="B104">
        <v>1469</v>
      </c>
      <c r="C104" t="s">
        <v>4040</v>
      </c>
      <c r="D104" t="s">
        <v>630</v>
      </c>
      <c r="E104" t="s">
        <v>4137</v>
      </c>
      <c r="F104" t="s">
        <v>629</v>
      </c>
      <c r="G104" t="s">
        <v>5902</v>
      </c>
      <c r="H104" t="s">
        <v>426</v>
      </c>
      <c r="I104" t="s">
        <v>630</v>
      </c>
      <c r="K104" t="s">
        <v>5901</v>
      </c>
    </row>
    <row r="105" spans="1:11" x14ac:dyDescent="0.2">
      <c r="A105" t="s">
        <v>5903</v>
      </c>
      <c r="B105">
        <v>1470</v>
      </c>
      <c r="C105" t="s">
        <v>4040</v>
      </c>
      <c r="D105" t="s">
        <v>632</v>
      </c>
      <c r="E105" t="s">
        <v>4137</v>
      </c>
      <c r="F105" t="s">
        <v>631</v>
      </c>
      <c r="G105" t="s">
        <v>5904</v>
      </c>
      <c r="H105" t="s">
        <v>426</v>
      </c>
      <c r="I105" t="s">
        <v>632</v>
      </c>
      <c r="K105" t="s">
        <v>5903</v>
      </c>
    </row>
    <row r="106" spans="1:11" x14ac:dyDescent="0.2">
      <c r="A106" t="s">
        <v>5905</v>
      </c>
      <c r="B106">
        <v>1471</v>
      </c>
      <c r="C106" t="s">
        <v>4040</v>
      </c>
      <c r="D106" t="s">
        <v>634</v>
      </c>
      <c r="E106" t="s">
        <v>4137</v>
      </c>
      <c r="F106" t="s">
        <v>633</v>
      </c>
      <c r="G106" t="s">
        <v>5906</v>
      </c>
      <c r="H106" t="s">
        <v>426</v>
      </c>
      <c r="I106" t="s">
        <v>634</v>
      </c>
      <c r="K106" t="s">
        <v>5905</v>
      </c>
    </row>
    <row r="107" spans="1:11" x14ac:dyDescent="0.2">
      <c r="A107" t="s">
        <v>5907</v>
      </c>
      <c r="B107">
        <v>1472</v>
      </c>
      <c r="C107" t="s">
        <v>4040</v>
      </c>
      <c r="D107" t="s">
        <v>636</v>
      </c>
      <c r="E107" t="s">
        <v>4137</v>
      </c>
      <c r="F107" t="s">
        <v>635</v>
      </c>
      <c r="G107" t="s">
        <v>5908</v>
      </c>
      <c r="H107" t="s">
        <v>426</v>
      </c>
      <c r="I107" t="s">
        <v>636</v>
      </c>
      <c r="K107" t="s">
        <v>5907</v>
      </c>
    </row>
    <row r="108" spans="1:11" x14ac:dyDescent="0.2">
      <c r="A108" t="s">
        <v>5909</v>
      </c>
      <c r="B108">
        <v>1481</v>
      </c>
      <c r="C108" t="s">
        <v>4040</v>
      </c>
      <c r="D108" t="s">
        <v>638</v>
      </c>
      <c r="E108" t="s">
        <v>4137</v>
      </c>
      <c r="F108" t="s">
        <v>637</v>
      </c>
      <c r="G108" t="s">
        <v>5910</v>
      </c>
      <c r="H108" t="s">
        <v>426</v>
      </c>
      <c r="I108" t="s">
        <v>638</v>
      </c>
      <c r="K108" t="s">
        <v>5909</v>
      </c>
    </row>
    <row r="109" spans="1:11" x14ac:dyDescent="0.2">
      <c r="A109" t="s">
        <v>5911</v>
      </c>
      <c r="B109">
        <v>1482</v>
      </c>
      <c r="C109" t="s">
        <v>4040</v>
      </c>
      <c r="D109" t="s">
        <v>640</v>
      </c>
      <c r="E109" t="s">
        <v>4137</v>
      </c>
      <c r="F109" t="s">
        <v>639</v>
      </c>
      <c r="G109" t="s">
        <v>5912</v>
      </c>
      <c r="H109" t="s">
        <v>426</v>
      </c>
      <c r="I109" t="s">
        <v>640</v>
      </c>
      <c r="K109" t="s">
        <v>5911</v>
      </c>
    </row>
    <row r="110" spans="1:11" x14ac:dyDescent="0.2">
      <c r="A110" t="s">
        <v>5913</v>
      </c>
      <c r="B110">
        <v>1483</v>
      </c>
      <c r="C110" t="s">
        <v>4040</v>
      </c>
      <c r="D110" t="s">
        <v>642</v>
      </c>
      <c r="E110" t="s">
        <v>4137</v>
      </c>
      <c r="F110" t="s">
        <v>641</v>
      </c>
      <c r="G110" t="s">
        <v>5914</v>
      </c>
      <c r="H110" t="s">
        <v>426</v>
      </c>
      <c r="I110" t="s">
        <v>642</v>
      </c>
      <c r="K110" t="s">
        <v>5913</v>
      </c>
    </row>
    <row r="111" spans="1:11" x14ac:dyDescent="0.2">
      <c r="A111" t="s">
        <v>5915</v>
      </c>
      <c r="B111">
        <v>1484</v>
      </c>
      <c r="C111" t="s">
        <v>4040</v>
      </c>
      <c r="D111" t="s">
        <v>644</v>
      </c>
      <c r="E111" t="s">
        <v>4137</v>
      </c>
      <c r="F111" t="s">
        <v>643</v>
      </c>
      <c r="G111" t="s">
        <v>5916</v>
      </c>
      <c r="H111" t="s">
        <v>426</v>
      </c>
      <c r="I111" t="s">
        <v>644</v>
      </c>
      <c r="K111" t="s">
        <v>5915</v>
      </c>
    </row>
    <row r="112" spans="1:11" x14ac:dyDescent="0.2">
      <c r="A112" t="s">
        <v>5917</v>
      </c>
      <c r="B112">
        <v>1485</v>
      </c>
      <c r="C112" t="s">
        <v>4040</v>
      </c>
      <c r="D112" t="s">
        <v>646</v>
      </c>
      <c r="E112" t="s">
        <v>4137</v>
      </c>
      <c r="F112" t="s">
        <v>645</v>
      </c>
      <c r="G112" t="s">
        <v>5918</v>
      </c>
      <c r="H112" t="s">
        <v>426</v>
      </c>
      <c r="I112" t="s">
        <v>646</v>
      </c>
      <c r="K112" t="s">
        <v>5917</v>
      </c>
    </row>
    <row r="113" spans="1:11" x14ac:dyDescent="0.2">
      <c r="A113" t="s">
        <v>5919</v>
      </c>
      <c r="B113">
        <v>1486</v>
      </c>
      <c r="C113" t="s">
        <v>4040</v>
      </c>
      <c r="D113" t="s">
        <v>648</v>
      </c>
      <c r="E113" t="s">
        <v>4137</v>
      </c>
      <c r="F113" t="s">
        <v>647</v>
      </c>
      <c r="G113" t="s">
        <v>5920</v>
      </c>
      <c r="H113" t="s">
        <v>426</v>
      </c>
      <c r="I113" t="s">
        <v>648</v>
      </c>
      <c r="K113" t="s">
        <v>5919</v>
      </c>
    </row>
    <row r="114" spans="1:11" x14ac:dyDescent="0.2">
      <c r="A114" t="s">
        <v>5921</v>
      </c>
      <c r="B114">
        <v>1487</v>
      </c>
      <c r="C114" t="s">
        <v>4040</v>
      </c>
      <c r="D114" t="s">
        <v>650</v>
      </c>
      <c r="E114" t="s">
        <v>4137</v>
      </c>
      <c r="F114" t="s">
        <v>649</v>
      </c>
      <c r="G114" t="s">
        <v>5922</v>
      </c>
      <c r="H114" t="s">
        <v>426</v>
      </c>
      <c r="I114" t="s">
        <v>650</v>
      </c>
      <c r="K114" t="s">
        <v>5921</v>
      </c>
    </row>
    <row r="115" spans="1:11" x14ac:dyDescent="0.2">
      <c r="A115" t="s">
        <v>5923</v>
      </c>
      <c r="B115">
        <v>1511</v>
      </c>
      <c r="C115" t="s">
        <v>4040</v>
      </c>
      <c r="D115" t="s">
        <v>652</v>
      </c>
      <c r="E115" t="s">
        <v>4137</v>
      </c>
      <c r="F115" t="s">
        <v>651</v>
      </c>
      <c r="G115" t="s">
        <v>5924</v>
      </c>
      <c r="H115" t="s">
        <v>426</v>
      </c>
      <c r="I115" t="s">
        <v>652</v>
      </c>
      <c r="K115" t="s">
        <v>5923</v>
      </c>
    </row>
    <row r="116" spans="1:11" x14ac:dyDescent="0.2">
      <c r="A116" t="s">
        <v>5925</v>
      </c>
      <c r="B116">
        <v>1512</v>
      </c>
      <c r="C116" t="s">
        <v>4040</v>
      </c>
      <c r="D116" t="s">
        <v>654</v>
      </c>
      <c r="E116" t="s">
        <v>4137</v>
      </c>
      <c r="F116" t="s">
        <v>653</v>
      </c>
      <c r="G116" t="s">
        <v>5926</v>
      </c>
      <c r="H116" t="s">
        <v>426</v>
      </c>
      <c r="I116" t="s">
        <v>654</v>
      </c>
      <c r="K116" t="s">
        <v>5925</v>
      </c>
    </row>
    <row r="117" spans="1:11" x14ac:dyDescent="0.2">
      <c r="A117" t="s">
        <v>5927</v>
      </c>
      <c r="B117">
        <v>1513</v>
      </c>
      <c r="C117" t="s">
        <v>4040</v>
      </c>
      <c r="D117" t="s">
        <v>656</v>
      </c>
      <c r="E117" t="s">
        <v>4137</v>
      </c>
      <c r="F117" t="s">
        <v>655</v>
      </c>
      <c r="G117" t="s">
        <v>5928</v>
      </c>
      <c r="H117" t="s">
        <v>426</v>
      </c>
      <c r="I117" t="s">
        <v>656</v>
      </c>
      <c r="K117" t="s">
        <v>5927</v>
      </c>
    </row>
    <row r="118" spans="1:11" x14ac:dyDescent="0.2">
      <c r="A118" t="s">
        <v>5929</v>
      </c>
      <c r="B118">
        <v>1514</v>
      </c>
      <c r="C118" t="s">
        <v>4040</v>
      </c>
      <c r="D118" t="s">
        <v>658</v>
      </c>
      <c r="E118" t="s">
        <v>4137</v>
      </c>
      <c r="F118" t="s">
        <v>657</v>
      </c>
      <c r="G118" t="s">
        <v>5930</v>
      </c>
      <c r="H118" t="s">
        <v>426</v>
      </c>
      <c r="I118" t="s">
        <v>658</v>
      </c>
      <c r="K118" t="s">
        <v>5929</v>
      </c>
    </row>
    <row r="119" spans="1:11" x14ac:dyDescent="0.2">
      <c r="A119" t="s">
        <v>5931</v>
      </c>
      <c r="B119">
        <v>1516</v>
      </c>
      <c r="C119" t="s">
        <v>4040</v>
      </c>
      <c r="D119" t="s">
        <v>660</v>
      </c>
      <c r="E119" t="s">
        <v>4137</v>
      </c>
      <c r="F119" t="s">
        <v>659</v>
      </c>
      <c r="G119" t="s">
        <v>5932</v>
      </c>
      <c r="H119" t="s">
        <v>426</v>
      </c>
      <c r="I119" t="s">
        <v>660</v>
      </c>
      <c r="K119" t="s">
        <v>5931</v>
      </c>
    </row>
    <row r="120" spans="1:11" x14ac:dyDescent="0.2">
      <c r="A120" t="s">
        <v>5933</v>
      </c>
      <c r="B120">
        <v>1517</v>
      </c>
      <c r="C120" t="s">
        <v>4040</v>
      </c>
      <c r="D120" t="s">
        <v>662</v>
      </c>
      <c r="E120" t="s">
        <v>4137</v>
      </c>
      <c r="F120" t="s">
        <v>661</v>
      </c>
      <c r="G120" t="s">
        <v>5934</v>
      </c>
      <c r="H120" t="s">
        <v>426</v>
      </c>
      <c r="I120" t="s">
        <v>662</v>
      </c>
      <c r="K120" t="s">
        <v>5933</v>
      </c>
    </row>
    <row r="121" spans="1:11" x14ac:dyDescent="0.2">
      <c r="A121" t="s">
        <v>5935</v>
      </c>
      <c r="B121">
        <v>1518</v>
      </c>
      <c r="C121" t="s">
        <v>4040</v>
      </c>
      <c r="D121" t="s">
        <v>664</v>
      </c>
      <c r="E121" t="s">
        <v>4137</v>
      </c>
      <c r="F121" t="s">
        <v>663</v>
      </c>
      <c r="G121" t="s">
        <v>5936</v>
      </c>
      <c r="H121" t="s">
        <v>426</v>
      </c>
      <c r="I121" t="s">
        <v>664</v>
      </c>
      <c r="K121" t="s">
        <v>5935</v>
      </c>
    </row>
    <row r="122" spans="1:11" x14ac:dyDescent="0.2">
      <c r="A122" t="s">
        <v>5937</v>
      </c>
      <c r="B122">
        <v>1519</v>
      </c>
      <c r="C122" t="s">
        <v>4040</v>
      </c>
      <c r="D122" t="s">
        <v>666</v>
      </c>
      <c r="E122" t="s">
        <v>4137</v>
      </c>
      <c r="F122" t="s">
        <v>665</v>
      </c>
      <c r="G122" t="s">
        <v>5938</v>
      </c>
      <c r="H122" t="s">
        <v>426</v>
      </c>
      <c r="I122" t="s">
        <v>666</v>
      </c>
      <c r="K122" t="s">
        <v>5937</v>
      </c>
    </row>
    <row r="123" spans="1:11" x14ac:dyDescent="0.2">
      <c r="A123" t="s">
        <v>5939</v>
      </c>
      <c r="B123">
        <v>1520</v>
      </c>
      <c r="C123" t="s">
        <v>4040</v>
      </c>
      <c r="D123" t="s">
        <v>668</v>
      </c>
      <c r="E123" t="s">
        <v>4137</v>
      </c>
      <c r="F123" t="s">
        <v>667</v>
      </c>
      <c r="G123" t="s">
        <v>5940</v>
      </c>
      <c r="H123" t="s">
        <v>426</v>
      </c>
      <c r="I123" t="s">
        <v>668</v>
      </c>
      <c r="K123" t="s">
        <v>5939</v>
      </c>
    </row>
    <row r="124" spans="1:11" x14ac:dyDescent="0.2">
      <c r="A124" t="s">
        <v>5941</v>
      </c>
      <c r="B124">
        <v>1543</v>
      </c>
      <c r="C124" t="s">
        <v>4040</v>
      </c>
      <c r="D124" t="s">
        <v>670</v>
      </c>
      <c r="E124" t="s">
        <v>4137</v>
      </c>
      <c r="F124" t="s">
        <v>669</v>
      </c>
      <c r="G124" t="s">
        <v>5942</v>
      </c>
      <c r="H124" t="s">
        <v>426</v>
      </c>
      <c r="I124" t="s">
        <v>670</v>
      </c>
      <c r="K124" t="s">
        <v>5941</v>
      </c>
    </row>
    <row r="125" spans="1:11" x14ac:dyDescent="0.2">
      <c r="A125" t="s">
        <v>5943</v>
      </c>
      <c r="B125">
        <v>1544</v>
      </c>
      <c r="C125" t="s">
        <v>4040</v>
      </c>
      <c r="D125" t="s">
        <v>672</v>
      </c>
      <c r="E125" t="s">
        <v>4137</v>
      </c>
      <c r="F125" t="s">
        <v>671</v>
      </c>
      <c r="G125" t="s">
        <v>5944</v>
      </c>
      <c r="H125" t="s">
        <v>426</v>
      </c>
      <c r="I125" t="s">
        <v>672</v>
      </c>
      <c r="K125" t="s">
        <v>5943</v>
      </c>
    </row>
    <row r="126" spans="1:11" x14ac:dyDescent="0.2">
      <c r="A126" t="s">
        <v>5945</v>
      </c>
      <c r="B126">
        <v>1545</v>
      </c>
      <c r="C126" t="s">
        <v>4040</v>
      </c>
      <c r="D126" t="s">
        <v>674</v>
      </c>
      <c r="E126" t="s">
        <v>4137</v>
      </c>
      <c r="F126" t="s">
        <v>673</v>
      </c>
      <c r="G126" t="s">
        <v>5946</v>
      </c>
      <c r="H126" t="s">
        <v>426</v>
      </c>
      <c r="I126" t="s">
        <v>674</v>
      </c>
      <c r="K126" t="s">
        <v>5945</v>
      </c>
    </row>
    <row r="127" spans="1:11" x14ac:dyDescent="0.2">
      <c r="A127" t="s">
        <v>5947</v>
      </c>
      <c r="B127">
        <v>1546</v>
      </c>
      <c r="C127" t="s">
        <v>4040</v>
      </c>
      <c r="D127" t="s">
        <v>676</v>
      </c>
      <c r="E127" t="s">
        <v>4137</v>
      </c>
      <c r="F127" t="s">
        <v>675</v>
      </c>
      <c r="G127" t="s">
        <v>5948</v>
      </c>
      <c r="H127" t="s">
        <v>426</v>
      </c>
      <c r="I127" t="s">
        <v>676</v>
      </c>
      <c r="K127" t="s">
        <v>5947</v>
      </c>
    </row>
    <row r="128" spans="1:11" x14ac:dyDescent="0.2">
      <c r="A128" t="s">
        <v>5949</v>
      </c>
      <c r="B128">
        <v>1547</v>
      </c>
      <c r="C128" t="s">
        <v>4040</v>
      </c>
      <c r="D128" t="s">
        <v>678</v>
      </c>
      <c r="E128" t="s">
        <v>4137</v>
      </c>
      <c r="F128" t="s">
        <v>677</v>
      </c>
      <c r="G128" t="s">
        <v>5950</v>
      </c>
      <c r="H128" t="s">
        <v>426</v>
      </c>
      <c r="I128" t="s">
        <v>678</v>
      </c>
      <c r="K128" t="s">
        <v>5949</v>
      </c>
    </row>
    <row r="129" spans="1:11" x14ac:dyDescent="0.2">
      <c r="A129" t="s">
        <v>5951</v>
      </c>
      <c r="B129">
        <v>1549</v>
      </c>
      <c r="C129" t="s">
        <v>4040</v>
      </c>
      <c r="D129" t="s">
        <v>680</v>
      </c>
      <c r="E129" t="s">
        <v>4137</v>
      </c>
      <c r="F129" t="s">
        <v>679</v>
      </c>
      <c r="G129" t="s">
        <v>5952</v>
      </c>
      <c r="H129" t="s">
        <v>426</v>
      </c>
      <c r="I129" t="s">
        <v>680</v>
      </c>
      <c r="K129" t="s">
        <v>5951</v>
      </c>
    </row>
    <row r="130" spans="1:11" x14ac:dyDescent="0.2">
      <c r="A130" t="s">
        <v>5953</v>
      </c>
      <c r="B130">
        <v>1550</v>
      </c>
      <c r="C130" t="s">
        <v>4040</v>
      </c>
      <c r="D130" t="s">
        <v>682</v>
      </c>
      <c r="E130" t="s">
        <v>4137</v>
      </c>
      <c r="F130" t="s">
        <v>681</v>
      </c>
      <c r="G130" t="s">
        <v>5954</v>
      </c>
      <c r="H130" t="s">
        <v>426</v>
      </c>
      <c r="I130" t="s">
        <v>682</v>
      </c>
      <c r="K130" t="s">
        <v>5953</v>
      </c>
    </row>
    <row r="131" spans="1:11" x14ac:dyDescent="0.2">
      <c r="A131" t="s">
        <v>5955</v>
      </c>
      <c r="B131">
        <v>1552</v>
      </c>
      <c r="C131" t="s">
        <v>4040</v>
      </c>
      <c r="D131" t="s">
        <v>684</v>
      </c>
      <c r="E131" t="s">
        <v>4137</v>
      </c>
      <c r="F131" t="s">
        <v>683</v>
      </c>
      <c r="G131" t="s">
        <v>5956</v>
      </c>
      <c r="H131" t="s">
        <v>426</v>
      </c>
      <c r="I131" t="s">
        <v>684</v>
      </c>
      <c r="K131" t="s">
        <v>5955</v>
      </c>
    </row>
    <row r="132" spans="1:11" x14ac:dyDescent="0.2">
      <c r="A132" t="s">
        <v>5957</v>
      </c>
      <c r="B132">
        <v>1555</v>
      </c>
      <c r="C132" t="s">
        <v>4040</v>
      </c>
      <c r="D132" t="s">
        <v>686</v>
      </c>
      <c r="E132" t="s">
        <v>4137</v>
      </c>
      <c r="F132" t="s">
        <v>685</v>
      </c>
      <c r="G132" t="s">
        <v>5958</v>
      </c>
      <c r="H132" t="s">
        <v>426</v>
      </c>
      <c r="I132" t="s">
        <v>686</v>
      </c>
      <c r="K132" t="s">
        <v>5957</v>
      </c>
    </row>
    <row r="133" spans="1:11" x14ac:dyDescent="0.2">
      <c r="A133" t="s">
        <v>5959</v>
      </c>
      <c r="B133">
        <v>1559</v>
      </c>
      <c r="C133" t="s">
        <v>4040</v>
      </c>
      <c r="D133" t="s">
        <v>688</v>
      </c>
      <c r="E133" t="s">
        <v>4137</v>
      </c>
      <c r="F133" t="s">
        <v>687</v>
      </c>
      <c r="G133" t="s">
        <v>5960</v>
      </c>
      <c r="H133" t="s">
        <v>426</v>
      </c>
      <c r="I133" t="s">
        <v>688</v>
      </c>
      <c r="K133" t="s">
        <v>5959</v>
      </c>
    </row>
    <row r="134" spans="1:11" x14ac:dyDescent="0.2">
      <c r="A134" t="s">
        <v>5961</v>
      </c>
      <c r="B134">
        <v>1560</v>
      </c>
      <c r="C134" t="s">
        <v>4040</v>
      </c>
      <c r="D134" t="s">
        <v>690</v>
      </c>
      <c r="E134" t="s">
        <v>4137</v>
      </c>
      <c r="F134" t="s">
        <v>689</v>
      </c>
      <c r="G134" t="s">
        <v>5962</v>
      </c>
      <c r="H134" t="s">
        <v>426</v>
      </c>
      <c r="I134" t="s">
        <v>690</v>
      </c>
      <c r="K134" t="s">
        <v>5961</v>
      </c>
    </row>
    <row r="135" spans="1:11" x14ac:dyDescent="0.2">
      <c r="A135" t="s">
        <v>5963</v>
      </c>
      <c r="B135">
        <v>1561</v>
      </c>
      <c r="C135" t="s">
        <v>4040</v>
      </c>
      <c r="D135" t="s">
        <v>692</v>
      </c>
      <c r="E135" t="s">
        <v>4137</v>
      </c>
      <c r="F135" t="s">
        <v>691</v>
      </c>
      <c r="G135" t="s">
        <v>5964</v>
      </c>
      <c r="H135" t="s">
        <v>426</v>
      </c>
      <c r="I135" t="s">
        <v>692</v>
      </c>
      <c r="K135" t="s">
        <v>5963</v>
      </c>
    </row>
    <row r="136" spans="1:11" x14ac:dyDescent="0.2">
      <c r="A136" t="s">
        <v>5965</v>
      </c>
      <c r="B136">
        <v>1562</v>
      </c>
      <c r="C136" t="s">
        <v>4040</v>
      </c>
      <c r="D136" t="s">
        <v>694</v>
      </c>
      <c r="E136" t="s">
        <v>4137</v>
      </c>
      <c r="F136" t="s">
        <v>693</v>
      </c>
      <c r="G136" t="s">
        <v>5966</v>
      </c>
      <c r="H136" t="s">
        <v>426</v>
      </c>
      <c r="I136" t="s">
        <v>694</v>
      </c>
      <c r="K136" t="s">
        <v>5965</v>
      </c>
    </row>
    <row r="137" spans="1:11" x14ac:dyDescent="0.2">
      <c r="A137" t="s">
        <v>5967</v>
      </c>
      <c r="B137">
        <v>1563</v>
      </c>
      <c r="C137" t="s">
        <v>4040</v>
      </c>
      <c r="D137" t="s">
        <v>696</v>
      </c>
      <c r="E137" t="s">
        <v>4137</v>
      </c>
      <c r="F137" t="s">
        <v>695</v>
      </c>
      <c r="G137" t="s">
        <v>5968</v>
      </c>
      <c r="H137" t="s">
        <v>426</v>
      </c>
      <c r="I137" t="s">
        <v>696</v>
      </c>
      <c r="K137" t="s">
        <v>5967</v>
      </c>
    </row>
    <row r="138" spans="1:11" x14ac:dyDescent="0.2">
      <c r="A138" t="s">
        <v>5969</v>
      </c>
      <c r="B138">
        <v>1564</v>
      </c>
      <c r="C138" t="s">
        <v>4040</v>
      </c>
      <c r="D138" t="s">
        <v>698</v>
      </c>
      <c r="E138" t="s">
        <v>4137</v>
      </c>
      <c r="F138" t="s">
        <v>697</v>
      </c>
      <c r="G138" t="s">
        <v>5970</v>
      </c>
      <c r="H138" t="s">
        <v>426</v>
      </c>
      <c r="I138" t="s">
        <v>698</v>
      </c>
      <c r="K138" t="s">
        <v>5969</v>
      </c>
    </row>
    <row r="139" spans="1:11" x14ac:dyDescent="0.2">
      <c r="A139" t="s">
        <v>5971</v>
      </c>
      <c r="B139">
        <v>1571</v>
      </c>
      <c r="C139" t="s">
        <v>4040</v>
      </c>
      <c r="D139" t="s">
        <v>700</v>
      </c>
      <c r="E139" t="s">
        <v>4137</v>
      </c>
      <c r="F139" t="s">
        <v>699</v>
      </c>
      <c r="G139" t="s">
        <v>5972</v>
      </c>
      <c r="H139" t="s">
        <v>426</v>
      </c>
      <c r="I139" t="s">
        <v>700</v>
      </c>
      <c r="K139" t="s">
        <v>5971</v>
      </c>
    </row>
    <row r="140" spans="1:11" x14ac:dyDescent="0.2">
      <c r="A140" t="s">
        <v>5973</v>
      </c>
      <c r="B140">
        <v>1575</v>
      </c>
      <c r="C140" t="s">
        <v>4040</v>
      </c>
      <c r="D140" t="s">
        <v>702</v>
      </c>
      <c r="E140" t="s">
        <v>4137</v>
      </c>
      <c r="F140" t="s">
        <v>701</v>
      </c>
      <c r="G140" t="s">
        <v>5974</v>
      </c>
      <c r="H140" t="s">
        <v>426</v>
      </c>
      <c r="I140" t="s">
        <v>702</v>
      </c>
      <c r="K140" t="s">
        <v>5973</v>
      </c>
    </row>
    <row r="141" spans="1:11" x14ac:dyDescent="0.2">
      <c r="A141" t="s">
        <v>5975</v>
      </c>
      <c r="B141">
        <v>1578</v>
      </c>
      <c r="C141" t="s">
        <v>4040</v>
      </c>
      <c r="D141" t="s">
        <v>704</v>
      </c>
      <c r="E141" t="s">
        <v>4137</v>
      </c>
      <c r="F141" t="s">
        <v>703</v>
      </c>
      <c r="G141" t="s">
        <v>5976</v>
      </c>
      <c r="H141" t="s">
        <v>426</v>
      </c>
      <c r="I141" t="s">
        <v>704</v>
      </c>
      <c r="K141" t="s">
        <v>5975</v>
      </c>
    </row>
    <row r="142" spans="1:11" x14ac:dyDescent="0.2">
      <c r="A142" t="s">
        <v>5977</v>
      </c>
      <c r="B142">
        <v>1581</v>
      </c>
      <c r="C142" t="s">
        <v>4040</v>
      </c>
      <c r="D142" t="s">
        <v>706</v>
      </c>
      <c r="E142" t="s">
        <v>4137</v>
      </c>
      <c r="F142" t="s">
        <v>705</v>
      </c>
      <c r="G142" t="s">
        <v>5978</v>
      </c>
      <c r="H142" t="s">
        <v>426</v>
      </c>
      <c r="I142" t="s">
        <v>706</v>
      </c>
      <c r="K142" t="s">
        <v>5977</v>
      </c>
    </row>
    <row r="143" spans="1:11" x14ac:dyDescent="0.2">
      <c r="A143" t="s">
        <v>5979</v>
      </c>
      <c r="B143">
        <v>1584</v>
      </c>
      <c r="C143" t="s">
        <v>4040</v>
      </c>
      <c r="D143" t="s">
        <v>708</v>
      </c>
      <c r="E143" t="s">
        <v>4137</v>
      </c>
      <c r="F143" t="s">
        <v>707</v>
      </c>
      <c r="G143" t="s">
        <v>5980</v>
      </c>
      <c r="H143" t="s">
        <v>426</v>
      </c>
      <c r="I143" t="s">
        <v>708</v>
      </c>
      <c r="K143" t="s">
        <v>5979</v>
      </c>
    </row>
    <row r="144" spans="1:11" x14ac:dyDescent="0.2">
      <c r="A144" t="s">
        <v>5981</v>
      </c>
      <c r="B144">
        <v>1585</v>
      </c>
      <c r="C144" t="s">
        <v>4040</v>
      </c>
      <c r="D144" t="s">
        <v>710</v>
      </c>
      <c r="E144" t="s">
        <v>4137</v>
      </c>
      <c r="F144" t="s">
        <v>709</v>
      </c>
      <c r="G144" t="s">
        <v>5982</v>
      </c>
      <c r="H144" t="s">
        <v>426</v>
      </c>
      <c r="I144" t="s">
        <v>710</v>
      </c>
      <c r="K144" t="s">
        <v>5981</v>
      </c>
    </row>
    <row r="145" spans="1:11" x14ac:dyDescent="0.2">
      <c r="A145" t="s">
        <v>5983</v>
      </c>
      <c r="B145">
        <v>1586</v>
      </c>
      <c r="C145" t="s">
        <v>4040</v>
      </c>
      <c r="D145" t="s">
        <v>712</v>
      </c>
      <c r="E145" t="s">
        <v>4137</v>
      </c>
      <c r="F145" t="s">
        <v>711</v>
      </c>
      <c r="G145" t="s">
        <v>5984</v>
      </c>
      <c r="H145" t="s">
        <v>426</v>
      </c>
      <c r="I145" t="s">
        <v>712</v>
      </c>
      <c r="K145" t="s">
        <v>5983</v>
      </c>
    </row>
    <row r="146" spans="1:11" x14ac:dyDescent="0.2">
      <c r="A146" t="s">
        <v>5985</v>
      </c>
      <c r="B146">
        <v>1601</v>
      </c>
      <c r="C146" t="s">
        <v>4040</v>
      </c>
      <c r="D146" t="s">
        <v>714</v>
      </c>
      <c r="E146" t="s">
        <v>4137</v>
      </c>
      <c r="F146" t="s">
        <v>713</v>
      </c>
      <c r="G146" t="s">
        <v>5986</v>
      </c>
      <c r="H146" t="s">
        <v>426</v>
      </c>
      <c r="I146" t="s">
        <v>714</v>
      </c>
      <c r="K146" t="s">
        <v>5985</v>
      </c>
    </row>
    <row r="147" spans="1:11" x14ac:dyDescent="0.2">
      <c r="A147" t="s">
        <v>5987</v>
      </c>
      <c r="B147">
        <v>1602</v>
      </c>
      <c r="C147" t="s">
        <v>4040</v>
      </c>
      <c r="D147" t="s">
        <v>716</v>
      </c>
      <c r="E147" t="s">
        <v>4137</v>
      </c>
      <c r="F147" t="s">
        <v>715</v>
      </c>
      <c r="G147" t="s">
        <v>5988</v>
      </c>
      <c r="H147" t="s">
        <v>426</v>
      </c>
      <c r="I147" t="s">
        <v>716</v>
      </c>
      <c r="K147" t="s">
        <v>5987</v>
      </c>
    </row>
    <row r="148" spans="1:11" x14ac:dyDescent="0.2">
      <c r="A148" t="s">
        <v>5989</v>
      </c>
      <c r="B148">
        <v>1604</v>
      </c>
      <c r="C148" t="s">
        <v>4040</v>
      </c>
      <c r="D148" t="s">
        <v>718</v>
      </c>
      <c r="E148" t="s">
        <v>4137</v>
      </c>
      <c r="F148" t="s">
        <v>717</v>
      </c>
      <c r="G148" t="s">
        <v>5990</v>
      </c>
      <c r="H148" t="s">
        <v>426</v>
      </c>
      <c r="I148" t="s">
        <v>718</v>
      </c>
      <c r="K148" t="s">
        <v>5989</v>
      </c>
    </row>
    <row r="149" spans="1:11" x14ac:dyDescent="0.2">
      <c r="A149" t="s">
        <v>5991</v>
      </c>
      <c r="B149">
        <v>1607</v>
      </c>
      <c r="C149" t="s">
        <v>4040</v>
      </c>
      <c r="D149" t="s">
        <v>720</v>
      </c>
      <c r="E149" t="s">
        <v>4137</v>
      </c>
      <c r="F149" t="s">
        <v>719</v>
      </c>
      <c r="G149" t="s">
        <v>5992</v>
      </c>
      <c r="H149" t="s">
        <v>426</v>
      </c>
      <c r="I149" t="s">
        <v>720</v>
      </c>
      <c r="K149" t="s">
        <v>5991</v>
      </c>
    </row>
    <row r="150" spans="1:11" x14ac:dyDescent="0.2">
      <c r="A150" t="s">
        <v>5993</v>
      </c>
      <c r="B150">
        <v>1608</v>
      </c>
      <c r="C150" t="s">
        <v>4040</v>
      </c>
      <c r="D150" t="s">
        <v>722</v>
      </c>
      <c r="E150" t="s">
        <v>4137</v>
      </c>
      <c r="F150" t="s">
        <v>721</v>
      </c>
      <c r="G150" t="s">
        <v>5994</v>
      </c>
      <c r="H150" t="s">
        <v>426</v>
      </c>
      <c r="I150" t="s">
        <v>722</v>
      </c>
      <c r="K150" t="s">
        <v>5993</v>
      </c>
    </row>
    <row r="151" spans="1:11" x14ac:dyDescent="0.2">
      <c r="A151" t="s">
        <v>5995</v>
      </c>
      <c r="B151">
        <v>1609</v>
      </c>
      <c r="C151" t="s">
        <v>4040</v>
      </c>
      <c r="D151" t="s">
        <v>724</v>
      </c>
      <c r="E151" t="s">
        <v>4137</v>
      </c>
      <c r="F151" t="s">
        <v>723</v>
      </c>
      <c r="G151" t="s">
        <v>5996</v>
      </c>
      <c r="H151" t="s">
        <v>426</v>
      </c>
      <c r="I151" t="s">
        <v>724</v>
      </c>
      <c r="K151" t="s">
        <v>5995</v>
      </c>
    </row>
    <row r="152" spans="1:11" x14ac:dyDescent="0.2">
      <c r="A152" t="s">
        <v>5997</v>
      </c>
      <c r="B152">
        <v>1610</v>
      </c>
      <c r="C152" t="s">
        <v>4040</v>
      </c>
      <c r="D152" t="s">
        <v>726</v>
      </c>
      <c r="E152" t="s">
        <v>4137</v>
      </c>
      <c r="F152" t="s">
        <v>725</v>
      </c>
      <c r="G152" t="s">
        <v>5998</v>
      </c>
      <c r="H152" t="s">
        <v>426</v>
      </c>
      <c r="I152" t="s">
        <v>726</v>
      </c>
      <c r="K152" t="s">
        <v>5997</v>
      </c>
    </row>
    <row r="153" spans="1:11" x14ac:dyDescent="0.2">
      <c r="A153" t="s">
        <v>5999</v>
      </c>
      <c r="B153">
        <v>1631</v>
      </c>
      <c r="C153" t="s">
        <v>4040</v>
      </c>
      <c r="D153" t="s">
        <v>728</v>
      </c>
      <c r="E153" t="s">
        <v>4137</v>
      </c>
      <c r="F153" t="s">
        <v>727</v>
      </c>
      <c r="G153" t="s">
        <v>6000</v>
      </c>
      <c r="H153" t="s">
        <v>426</v>
      </c>
      <c r="I153" t="s">
        <v>728</v>
      </c>
      <c r="K153" t="s">
        <v>5999</v>
      </c>
    </row>
    <row r="154" spans="1:11" x14ac:dyDescent="0.2">
      <c r="A154" t="s">
        <v>6001</v>
      </c>
      <c r="B154">
        <v>1632</v>
      </c>
      <c r="C154" t="s">
        <v>4040</v>
      </c>
      <c r="D154" t="s">
        <v>730</v>
      </c>
      <c r="E154" t="s">
        <v>4137</v>
      </c>
      <c r="F154" t="s">
        <v>729</v>
      </c>
      <c r="G154" t="s">
        <v>6002</v>
      </c>
      <c r="H154" t="s">
        <v>426</v>
      </c>
      <c r="I154" t="s">
        <v>730</v>
      </c>
      <c r="K154" t="s">
        <v>6001</v>
      </c>
    </row>
    <row r="155" spans="1:11" x14ac:dyDescent="0.2">
      <c r="A155" t="s">
        <v>6003</v>
      </c>
      <c r="B155">
        <v>1633</v>
      </c>
      <c r="C155" t="s">
        <v>4040</v>
      </c>
      <c r="D155" t="s">
        <v>732</v>
      </c>
      <c r="E155" t="s">
        <v>4137</v>
      </c>
      <c r="F155" t="s">
        <v>731</v>
      </c>
      <c r="G155" t="s">
        <v>6004</v>
      </c>
      <c r="H155" t="s">
        <v>426</v>
      </c>
      <c r="I155" t="s">
        <v>732</v>
      </c>
      <c r="K155" t="s">
        <v>6003</v>
      </c>
    </row>
    <row r="156" spans="1:11" x14ac:dyDescent="0.2">
      <c r="A156" t="s">
        <v>6005</v>
      </c>
      <c r="B156">
        <v>1634</v>
      </c>
      <c r="C156" t="s">
        <v>4040</v>
      </c>
      <c r="D156" t="s">
        <v>734</v>
      </c>
      <c r="E156" t="s">
        <v>4137</v>
      </c>
      <c r="F156" t="s">
        <v>733</v>
      </c>
      <c r="G156" t="s">
        <v>6006</v>
      </c>
      <c r="H156" t="s">
        <v>426</v>
      </c>
      <c r="I156" t="s">
        <v>734</v>
      </c>
      <c r="K156" t="s">
        <v>6005</v>
      </c>
    </row>
    <row r="157" spans="1:11" x14ac:dyDescent="0.2">
      <c r="A157" t="s">
        <v>6007</v>
      </c>
      <c r="B157">
        <v>1635</v>
      </c>
      <c r="C157" t="s">
        <v>4040</v>
      </c>
      <c r="D157" t="s">
        <v>736</v>
      </c>
      <c r="E157" t="s">
        <v>4137</v>
      </c>
      <c r="F157" t="s">
        <v>735</v>
      </c>
      <c r="G157" t="s">
        <v>6008</v>
      </c>
      <c r="H157" t="s">
        <v>426</v>
      </c>
      <c r="I157" t="s">
        <v>736</v>
      </c>
      <c r="K157" t="s">
        <v>6007</v>
      </c>
    </row>
    <row r="158" spans="1:11" x14ac:dyDescent="0.2">
      <c r="A158" t="s">
        <v>6009</v>
      </c>
      <c r="B158">
        <v>1636</v>
      </c>
      <c r="C158" t="s">
        <v>4040</v>
      </c>
      <c r="D158" t="s">
        <v>738</v>
      </c>
      <c r="E158" t="s">
        <v>4137</v>
      </c>
      <c r="F158" t="s">
        <v>737</v>
      </c>
      <c r="G158" t="s">
        <v>6010</v>
      </c>
      <c r="H158" t="s">
        <v>426</v>
      </c>
      <c r="I158" t="s">
        <v>738</v>
      </c>
      <c r="K158" t="s">
        <v>6009</v>
      </c>
    </row>
    <row r="159" spans="1:11" x14ac:dyDescent="0.2">
      <c r="A159" t="s">
        <v>6011</v>
      </c>
      <c r="B159">
        <v>1637</v>
      </c>
      <c r="C159" t="s">
        <v>4040</v>
      </c>
      <c r="D159" t="s">
        <v>740</v>
      </c>
      <c r="E159" t="s">
        <v>4137</v>
      </c>
      <c r="F159" t="s">
        <v>739</v>
      </c>
      <c r="G159" t="s">
        <v>6012</v>
      </c>
      <c r="H159" t="s">
        <v>426</v>
      </c>
      <c r="I159" t="s">
        <v>740</v>
      </c>
      <c r="K159" t="s">
        <v>6011</v>
      </c>
    </row>
    <row r="160" spans="1:11" x14ac:dyDescent="0.2">
      <c r="A160" t="s">
        <v>6013</v>
      </c>
      <c r="B160">
        <v>1638</v>
      </c>
      <c r="C160" t="s">
        <v>4040</v>
      </c>
      <c r="D160" t="s">
        <v>742</v>
      </c>
      <c r="E160" t="s">
        <v>4137</v>
      </c>
      <c r="F160" t="s">
        <v>741</v>
      </c>
      <c r="G160" t="s">
        <v>6014</v>
      </c>
      <c r="H160" t="s">
        <v>426</v>
      </c>
      <c r="I160" t="s">
        <v>742</v>
      </c>
      <c r="K160" t="s">
        <v>6013</v>
      </c>
    </row>
    <row r="161" spans="1:11" x14ac:dyDescent="0.2">
      <c r="A161" t="s">
        <v>6015</v>
      </c>
      <c r="B161">
        <v>1639</v>
      </c>
      <c r="C161" t="s">
        <v>4040</v>
      </c>
      <c r="D161" t="s">
        <v>744</v>
      </c>
      <c r="E161" t="s">
        <v>4137</v>
      </c>
      <c r="F161" t="s">
        <v>743</v>
      </c>
      <c r="G161" t="s">
        <v>6016</v>
      </c>
      <c r="H161" t="s">
        <v>426</v>
      </c>
      <c r="I161" t="s">
        <v>744</v>
      </c>
      <c r="K161" t="s">
        <v>6015</v>
      </c>
    </row>
    <row r="162" spans="1:11" x14ac:dyDescent="0.2">
      <c r="A162" t="s">
        <v>6017</v>
      </c>
      <c r="B162">
        <v>1641</v>
      </c>
      <c r="C162" t="s">
        <v>4040</v>
      </c>
      <c r="D162" t="s">
        <v>746</v>
      </c>
      <c r="E162" t="s">
        <v>4137</v>
      </c>
      <c r="F162" t="s">
        <v>745</v>
      </c>
      <c r="G162" t="s">
        <v>6018</v>
      </c>
      <c r="H162" t="s">
        <v>426</v>
      </c>
      <c r="I162" t="s">
        <v>746</v>
      </c>
      <c r="K162" t="s">
        <v>6017</v>
      </c>
    </row>
    <row r="163" spans="1:11" x14ac:dyDescent="0.2">
      <c r="A163" t="s">
        <v>6019</v>
      </c>
      <c r="B163">
        <v>1642</v>
      </c>
      <c r="C163" t="s">
        <v>4040</v>
      </c>
      <c r="D163" t="s">
        <v>748</v>
      </c>
      <c r="E163" t="s">
        <v>4137</v>
      </c>
      <c r="F163" t="s">
        <v>747</v>
      </c>
      <c r="G163" t="s">
        <v>6020</v>
      </c>
      <c r="H163" t="s">
        <v>426</v>
      </c>
      <c r="I163" t="s">
        <v>748</v>
      </c>
      <c r="K163" t="s">
        <v>6019</v>
      </c>
    </row>
    <row r="164" spans="1:11" x14ac:dyDescent="0.2">
      <c r="A164" t="s">
        <v>6021</v>
      </c>
      <c r="B164">
        <v>1643</v>
      </c>
      <c r="C164" t="s">
        <v>4040</v>
      </c>
      <c r="D164" t="s">
        <v>750</v>
      </c>
      <c r="E164" t="s">
        <v>4137</v>
      </c>
      <c r="F164" t="s">
        <v>749</v>
      </c>
      <c r="G164" t="s">
        <v>6022</v>
      </c>
      <c r="H164" t="s">
        <v>426</v>
      </c>
      <c r="I164" t="s">
        <v>750</v>
      </c>
      <c r="K164" t="s">
        <v>6021</v>
      </c>
    </row>
    <row r="165" spans="1:11" x14ac:dyDescent="0.2">
      <c r="A165" t="s">
        <v>6023</v>
      </c>
      <c r="B165">
        <v>1644</v>
      </c>
      <c r="C165" t="s">
        <v>4040</v>
      </c>
      <c r="D165" t="s">
        <v>752</v>
      </c>
      <c r="E165" t="s">
        <v>4137</v>
      </c>
      <c r="F165" t="s">
        <v>751</v>
      </c>
      <c r="G165" t="s">
        <v>6024</v>
      </c>
      <c r="H165" t="s">
        <v>426</v>
      </c>
      <c r="I165" t="s">
        <v>752</v>
      </c>
      <c r="K165" t="s">
        <v>6023</v>
      </c>
    </row>
    <row r="166" spans="1:11" x14ac:dyDescent="0.2">
      <c r="A166" t="s">
        <v>6025</v>
      </c>
      <c r="B166">
        <v>1645</v>
      </c>
      <c r="C166" t="s">
        <v>4040</v>
      </c>
      <c r="D166" t="s">
        <v>754</v>
      </c>
      <c r="E166" t="s">
        <v>4137</v>
      </c>
      <c r="F166" t="s">
        <v>753</v>
      </c>
      <c r="G166" t="s">
        <v>6026</v>
      </c>
      <c r="H166" t="s">
        <v>426</v>
      </c>
      <c r="I166" t="s">
        <v>754</v>
      </c>
      <c r="K166" t="s">
        <v>6025</v>
      </c>
    </row>
    <row r="167" spans="1:11" x14ac:dyDescent="0.2">
      <c r="A167" t="s">
        <v>6027</v>
      </c>
      <c r="B167">
        <v>1646</v>
      </c>
      <c r="C167" t="s">
        <v>4040</v>
      </c>
      <c r="D167" t="s">
        <v>756</v>
      </c>
      <c r="E167" t="s">
        <v>4137</v>
      </c>
      <c r="F167" t="s">
        <v>755</v>
      </c>
      <c r="G167" t="s">
        <v>6028</v>
      </c>
      <c r="H167" t="s">
        <v>426</v>
      </c>
      <c r="I167" t="s">
        <v>756</v>
      </c>
      <c r="K167" t="s">
        <v>6027</v>
      </c>
    </row>
    <row r="168" spans="1:11" x14ac:dyDescent="0.2">
      <c r="A168" t="s">
        <v>6029</v>
      </c>
      <c r="B168">
        <v>1647</v>
      </c>
      <c r="C168" t="s">
        <v>4040</v>
      </c>
      <c r="D168" t="s">
        <v>758</v>
      </c>
      <c r="E168" t="s">
        <v>4137</v>
      </c>
      <c r="F168" t="s">
        <v>757</v>
      </c>
      <c r="G168" t="s">
        <v>6030</v>
      </c>
      <c r="H168" t="s">
        <v>426</v>
      </c>
      <c r="I168" t="s">
        <v>758</v>
      </c>
      <c r="K168" t="s">
        <v>6029</v>
      </c>
    </row>
    <row r="169" spans="1:11" x14ac:dyDescent="0.2">
      <c r="A169" t="s">
        <v>6031</v>
      </c>
      <c r="B169">
        <v>1648</v>
      </c>
      <c r="C169" t="s">
        <v>4040</v>
      </c>
      <c r="D169" t="s">
        <v>760</v>
      </c>
      <c r="E169" t="s">
        <v>4137</v>
      </c>
      <c r="F169" t="s">
        <v>759</v>
      </c>
      <c r="G169" t="s">
        <v>6032</v>
      </c>
      <c r="H169" t="s">
        <v>426</v>
      </c>
      <c r="I169" t="s">
        <v>760</v>
      </c>
      <c r="K169" t="s">
        <v>6031</v>
      </c>
    </row>
    <row r="170" spans="1:11" x14ac:dyDescent="0.2">
      <c r="A170" t="s">
        <v>6033</v>
      </c>
      <c r="B170">
        <v>1649</v>
      </c>
      <c r="C170" t="s">
        <v>4040</v>
      </c>
      <c r="D170" t="s">
        <v>762</v>
      </c>
      <c r="E170" t="s">
        <v>4137</v>
      </c>
      <c r="F170" t="s">
        <v>761</v>
      </c>
      <c r="G170" t="s">
        <v>6034</v>
      </c>
      <c r="H170" t="s">
        <v>426</v>
      </c>
      <c r="I170" t="s">
        <v>762</v>
      </c>
      <c r="K170" t="s">
        <v>6033</v>
      </c>
    </row>
    <row r="171" spans="1:11" x14ac:dyDescent="0.2">
      <c r="A171" t="s">
        <v>6035</v>
      </c>
      <c r="B171">
        <v>1661</v>
      </c>
      <c r="C171" t="s">
        <v>4040</v>
      </c>
      <c r="D171" t="s">
        <v>764</v>
      </c>
      <c r="E171" t="s">
        <v>4137</v>
      </c>
      <c r="F171" t="s">
        <v>763</v>
      </c>
      <c r="G171" t="s">
        <v>6036</v>
      </c>
      <c r="H171" t="s">
        <v>426</v>
      </c>
      <c r="I171" t="s">
        <v>764</v>
      </c>
      <c r="K171" t="s">
        <v>6035</v>
      </c>
    </row>
    <row r="172" spans="1:11" x14ac:dyDescent="0.2">
      <c r="A172" t="s">
        <v>6037</v>
      </c>
      <c r="B172">
        <v>1662</v>
      </c>
      <c r="C172" t="s">
        <v>4040</v>
      </c>
      <c r="D172" t="s">
        <v>766</v>
      </c>
      <c r="E172" t="s">
        <v>4137</v>
      </c>
      <c r="F172" t="s">
        <v>765</v>
      </c>
      <c r="G172" t="s">
        <v>6038</v>
      </c>
      <c r="H172" t="s">
        <v>426</v>
      </c>
      <c r="I172" t="s">
        <v>766</v>
      </c>
      <c r="K172" t="s">
        <v>6037</v>
      </c>
    </row>
    <row r="173" spans="1:11" x14ac:dyDescent="0.2">
      <c r="A173" t="s">
        <v>6039</v>
      </c>
      <c r="B173">
        <v>1663</v>
      </c>
      <c r="C173" t="s">
        <v>4040</v>
      </c>
      <c r="D173" t="s">
        <v>768</v>
      </c>
      <c r="E173" t="s">
        <v>4137</v>
      </c>
      <c r="F173" t="s">
        <v>767</v>
      </c>
      <c r="G173" t="s">
        <v>6040</v>
      </c>
      <c r="H173" t="s">
        <v>426</v>
      </c>
      <c r="I173" t="s">
        <v>768</v>
      </c>
      <c r="K173" t="s">
        <v>6039</v>
      </c>
    </row>
    <row r="174" spans="1:11" x14ac:dyDescent="0.2">
      <c r="A174" t="s">
        <v>6041</v>
      </c>
      <c r="B174">
        <v>1664</v>
      </c>
      <c r="C174" t="s">
        <v>4040</v>
      </c>
      <c r="D174" t="s">
        <v>770</v>
      </c>
      <c r="E174" t="s">
        <v>4137</v>
      </c>
      <c r="F174" t="s">
        <v>769</v>
      </c>
      <c r="G174" t="s">
        <v>6042</v>
      </c>
      <c r="H174" t="s">
        <v>426</v>
      </c>
      <c r="I174" t="s">
        <v>770</v>
      </c>
      <c r="K174" t="s">
        <v>6041</v>
      </c>
    </row>
    <row r="175" spans="1:11" x14ac:dyDescent="0.2">
      <c r="A175" t="s">
        <v>6043</v>
      </c>
      <c r="B175">
        <v>1665</v>
      </c>
      <c r="C175" t="s">
        <v>4040</v>
      </c>
      <c r="D175" t="s">
        <v>772</v>
      </c>
      <c r="E175" t="s">
        <v>4137</v>
      </c>
      <c r="F175" t="s">
        <v>771</v>
      </c>
      <c r="G175" t="s">
        <v>6044</v>
      </c>
      <c r="H175" t="s">
        <v>426</v>
      </c>
      <c r="I175" t="s">
        <v>772</v>
      </c>
      <c r="K175" t="s">
        <v>6043</v>
      </c>
    </row>
    <row r="176" spans="1:11" x14ac:dyDescent="0.2">
      <c r="A176" t="s">
        <v>6045</v>
      </c>
      <c r="B176">
        <v>1667</v>
      </c>
      <c r="C176" t="s">
        <v>4040</v>
      </c>
      <c r="D176" t="s">
        <v>774</v>
      </c>
      <c r="E176" t="s">
        <v>4137</v>
      </c>
      <c r="F176" t="s">
        <v>773</v>
      </c>
      <c r="G176" t="s">
        <v>6046</v>
      </c>
      <c r="H176" t="s">
        <v>426</v>
      </c>
      <c r="I176" t="s">
        <v>774</v>
      </c>
      <c r="K176" t="s">
        <v>6045</v>
      </c>
    </row>
    <row r="177" spans="1:11" x14ac:dyDescent="0.2">
      <c r="A177" t="s">
        <v>6047</v>
      </c>
      <c r="B177">
        <v>1668</v>
      </c>
      <c r="C177" t="s">
        <v>4040</v>
      </c>
      <c r="D177" t="s">
        <v>776</v>
      </c>
      <c r="E177" t="s">
        <v>4137</v>
      </c>
      <c r="F177" t="s">
        <v>775</v>
      </c>
      <c r="G177" t="s">
        <v>6048</v>
      </c>
      <c r="H177" t="s">
        <v>426</v>
      </c>
      <c r="I177" t="s">
        <v>776</v>
      </c>
      <c r="K177" t="s">
        <v>6047</v>
      </c>
    </row>
    <row r="178" spans="1:11" x14ac:dyDescent="0.2">
      <c r="A178" t="s">
        <v>6049</v>
      </c>
      <c r="B178">
        <v>1691</v>
      </c>
      <c r="C178" t="s">
        <v>4040</v>
      </c>
      <c r="D178" t="s">
        <v>778</v>
      </c>
      <c r="E178" t="s">
        <v>4137</v>
      </c>
      <c r="F178" t="s">
        <v>777</v>
      </c>
      <c r="G178" t="s">
        <v>6050</v>
      </c>
      <c r="H178" t="s">
        <v>426</v>
      </c>
      <c r="I178" t="s">
        <v>778</v>
      </c>
      <c r="K178" t="s">
        <v>6049</v>
      </c>
    </row>
    <row r="179" spans="1:11" x14ac:dyDescent="0.2">
      <c r="A179" t="s">
        <v>6051</v>
      </c>
      <c r="B179">
        <v>1692</v>
      </c>
      <c r="C179" t="s">
        <v>4040</v>
      </c>
      <c r="D179" t="s">
        <v>780</v>
      </c>
      <c r="E179" t="s">
        <v>4137</v>
      </c>
      <c r="F179" t="s">
        <v>779</v>
      </c>
      <c r="G179" t="s">
        <v>6052</v>
      </c>
      <c r="H179" t="s">
        <v>426</v>
      </c>
      <c r="I179" t="s">
        <v>780</v>
      </c>
      <c r="K179" t="s">
        <v>6051</v>
      </c>
    </row>
    <row r="180" spans="1:11" x14ac:dyDescent="0.2">
      <c r="A180" t="s">
        <v>6053</v>
      </c>
      <c r="B180">
        <v>1693</v>
      </c>
      <c r="C180" t="s">
        <v>4040</v>
      </c>
      <c r="D180" t="s">
        <v>782</v>
      </c>
      <c r="E180" t="s">
        <v>4137</v>
      </c>
      <c r="F180" t="s">
        <v>781</v>
      </c>
      <c r="G180" t="s">
        <v>6054</v>
      </c>
      <c r="H180" t="s">
        <v>426</v>
      </c>
      <c r="I180" t="s">
        <v>782</v>
      </c>
      <c r="K180" t="s">
        <v>6053</v>
      </c>
    </row>
    <row r="181" spans="1:11" x14ac:dyDescent="0.2">
      <c r="A181" t="s">
        <v>6055</v>
      </c>
      <c r="B181">
        <v>1694</v>
      </c>
      <c r="C181" t="s">
        <v>4040</v>
      </c>
      <c r="D181" t="s">
        <v>784</v>
      </c>
      <c r="E181" t="s">
        <v>4137</v>
      </c>
      <c r="F181" t="s">
        <v>783</v>
      </c>
      <c r="G181" t="s">
        <v>6056</v>
      </c>
      <c r="H181" t="s">
        <v>426</v>
      </c>
      <c r="I181" t="s">
        <v>784</v>
      </c>
      <c r="K181" t="s">
        <v>6055</v>
      </c>
    </row>
    <row r="182" spans="1:11" x14ac:dyDescent="0.2">
      <c r="A182" t="s">
        <v>4090</v>
      </c>
      <c r="B182">
        <v>2000</v>
      </c>
      <c r="C182" t="s">
        <v>4041</v>
      </c>
      <c r="D182" t="s">
        <v>786</v>
      </c>
      <c r="E182" t="s">
        <v>4088</v>
      </c>
      <c r="F182" t="s">
        <v>785</v>
      </c>
      <c r="G182" t="s">
        <v>6057</v>
      </c>
      <c r="H182" t="s">
        <v>786</v>
      </c>
    </row>
    <row r="183" spans="1:11" x14ac:dyDescent="0.2">
      <c r="A183" t="s">
        <v>4139</v>
      </c>
      <c r="B183">
        <v>2201</v>
      </c>
      <c r="C183" t="s">
        <v>4041</v>
      </c>
      <c r="D183" t="s">
        <v>788</v>
      </c>
      <c r="E183" t="s">
        <v>4137</v>
      </c>
      <c r="F183" t="s">
        <v>787</v>
      </c>
      <c r="G183" t="s">
        <v>6058</v>
      </c>
      <c r="H183" t="s">
        <v>786</v>
      </c>
      <c r="I183" t="s">
        <v>788</v>
      </c>
    </row>
    <row r="184" spans="1:11" x14ac:dyDescent="0.2">
      <c r="A184" t="s">
        <v>4187</v>
      </c>
      <c r="B184">
        <v>2202</v>
      </c>
      <c r="C184" t="s">
        <v>4041</v>
      </c>
      <c r="D184" t="s">
        <v>790</v>
      </c>
      <c r="E184" t="s">
        <v>4137</v>
      </c>
      <c r="F184" t="s">
        <v>789</v>
      </c>
      <c r="G184" t="s">
        <v>6059</v>
      </c>
      <c r="H184" t="s">
        <v>786</v>
      </c>
      <c r="I184" t="s">
        <v>790</v>
      </c>
    </row>
    <row r="185" spans="1:11" x14ac:dyDescent="0.2">
      <c r="A185" t="s">
        <v>4235</v>
      </c>
      <c r="B185">
        <v>2203</v>
      </c>
      <c r="C185" t="s">
        <v>4041</v>
      </c>
      <c r="D185" t="s">
        <v>792</v>
      </c>
      <c r="E185" t="s">
        <v>4137</v>
      </c>
      <c r="F185" t="s">
        <v>791</v>
      </c>
      <c r="G185" t="s">
        <v>6060</v>
      </c>
      <c r="H185" t="s">
        <v>786</v>
      </c>
      <c r="I185" t="s">
        <v>792</v>
      </c>
    </row>
    <row r="186" spans="1:11" x14ac:dyDescent="0.2">
      <c r="A186" t="s">
        <v>4283</v>
      </c>
      <c r="B186">
        <v>2204</v>
      </c>
      <c r="C186" t="s">
        <v>4041</v>
      </c>
      <c r="D186" t="s">
        <v>794</v>
      </c>
      <c r="E186" t="s">
        <v>4137</v>
      </c>
      <c r="F186" t="s">
        <v>793</v>
      </c>
      <c r="G186" t="s">
        <v>6061</v>
      </c>
      <c r="H186" t="s">
        <v>786</v>
      </c>
      <c r="I186" t="s">
        <v>794</v>
      </c>
    </row>
    <row r="187" spans="1:11" x14ac:dyDescent="0.2">
      <c r="A187" t="s">
        <v>4331</v>
      </c>
      <c r="B187">
        <v>2205</v>
      </c>
      <c r="C187" t="s">
        <v>4041</v>
      </c>
      <c r="D187" t="s">
        <v>796</v>
      </c>
      <c r="E187" t="s">
        <v>4137</v>
      </c>
      <c r="F187" t="s">
        <v>795</v>
      </c>
      <c r="G187" t="s">
        <v>6062</v>
      </c>
      <c r="H187" t="s">
        <v>786</v>
      </c>
      <c r="I187" t="s">
        <v>796</v>
      </c>
    </row>
    <row r="188" spans="1:11" x14ac:dyDescent="0.2">
      <c r="A188" t="s">
        <v>6063</v>
      </c>
      <c r="B188">
        <v>2206</v>
      </c>
      <c r="C188" t="s">
        <v>4041</v>
      </c>
      <c r="D188" t="s">
        <v>798</v>
      </c>
      <c r="E188" t="s">
        <v>4137</v>
      </c>
      <c r="F188" t="s">
        <v>797</v>
      </c>
      <c r="G188" t="s">
        <v>6064</v>
      </c>
      <c r="H188" t="s">
        <v>786</v>
      </c>
      <c r="I188" t="s">
        <v>798</v>
      </c>
    </row>
    <row r="189" spans="1:11" x14ac:dyDescent="0.2">
      <c r="A189" t="s">
        <v>4427</v>
      </c>
      <c r="B189">
        <v>2207</v>
      </c>
      <c r="C189" t="s">
        <v>4041</v>
      </c>
      <c r="D189" t="s">
        <v>800</v>
      </c>
      <c r="E189" t="s">
        <v>4137</v>
      </c>
      <c r="F189" t="s">
        <v>799</v>
      </c>
      <c r="G189" t="s">
        <v>6065</v>
      </c>
      <c r="H189" t="s">
        <v>786</v>
      </c>
      <c r="I189" t="s">
        <v>800</v>
      </c>
    </row>
    <row r="190" spans="1:11" x14ac:dyDescent="0.2">
      <c r="A190" t="s">
        <v>4475</v>
      </c>
      <c r="B190">
        <v>2208</v>
      </c>
      <c r="C190" t="s">
        <v>4041</v>
      </c>
      <c r="D190" t="s">
        <v>802</v>
      </c>
      <c r="E190" t="s">
        <v>4137</v>
      </c>
      <c r="F190" t="s">
        <v>801</v>
      </c>
      <c r="G190" t="s">
        <v>6066</v>
      </c>
      <c r="H190" t="s">
        <v>786</v>
      </c>
      <c r="I190" t="s">
        <v>802</v>
      </c>
    </row>
    <row r="191" spans="1:11" x14ac:dyDescent="0.2">
      <c r="A191" t="s">
        <v>4523</v>
      </c>
      <c r="B191">
        <v>2209</v>
      </c>
      <c r="C191" t="s">
        <v>4041</v>
      </c>
      <c r="D191" t="s">
        <v>804</v>
      </c>
      <c r="E191" t="s">
        <v>4137</v>
      </c>
      <c r="F191" t="s">
        <v>803</v>
      </c>
      <c r="G191" t="s">
        <v>6067</v>
      </c>
      <c r="H191" t="s">
        <v>786</v>
      </c>
      <c r="I191" t="s">
        <v>804</v>
      </c>
    </row>
    <row r="192" spans="1:11" x14ac:dyDescent="0.2">
      <c r="A192" t="s">
        <v>4571</v>
      </c>
      <c r="B192">
        <v>2210</v>
      </c>
      <c r="C192" t="s">
        <v>4041</v>
      </c>
      <c r="D192" t="s">
        <v>806</v>
      </c>
      <c r="E192" t="s">
        <v>4137</v>
      </c>
      <c r="F192" t="s">
        <v>805</v>
      </c>
      <c r="G192" t="s">
        <v>6068</v>
      </c>
      <c r="H192" t="s">
        <v>786</v>
      </c>
      <c r="I192" t="s">
        <v>806</v>
      </c>
    </row>
    <row r="193" spans="1:9" x14ac:dyDescent="0.2">
      <c r="A193" t="s">
        <v>4619</v>
      </c>
      <c r="B193">
        <v>2301</v>
      </c>
      <c r="C193" t="s">
        <v>4041</v>
      </c>
      <c r="D193" t="s">
        <v>808</v>
      </c>
      <c r="E193" t="s">
        <v>4137</v>
      </c>
      <c r="F193" t="s">
        <v>807</v>
      </c>
      <c r="G193" t="s">
        <v>6069</v>
      </c>
      <c r="H193" t="s">
        <v>786</v>
      </c>
      <c r="I193" t="s">
        <v>808</v>
      </c>
    </row>
    <row r="194" spans="1:9" x14ac:dyDescent="0.2">
      <c r="A194" t="s">
        <v>4667</v>
      </c>
      <c r="B194">
        <v>2303</v>
      </c>
      <c r="C194" t="s">
        <v>4041</v>
      </c>
      <c r="D194" t="s">
        <v>810</v>
      </c>
      <c r="E194" t="s">
        <v>4137</v>
      </c>
      <c r="F194" t="s">
        <v>809</v>
      </c>
      <c r="G194" t="s">
        <v>6070</v>
      </c>
      <c r="H194" t="s">
        <v>786</v>
      </c>
      <c r="I194" t="s">
        <v>810</v>
      </c>
    </row>
    <row r="195" spans="1:9" x14ac:dyDescent="0.2">
      <c r="A195" t="s">
        <v>4715</v>
      </c>
      <c r="B195">
        <v>2304</v>
      </c>
      <c r="C195" t="s">
        <v>4041</v>
      </c>
      <c r="D195" t="s">
        <v>812</v>
      </c>
      <c r="E195" t="s">
        <v>4137</v>
      </c>
      <c r="F195" t="s">
        <v>811</v>
      </c>
      <c r="G195" t="s">
        <v>6071</v>
      </c>
      <c r="H195" t="s">
        <v>786</v>
      </c>
      <c r="I195" t="s">
        <v>812</v>
      </c>
    </row>
    <row r="196" spans="1:9" x14ac:dyDescent="0.2">
      <c r="A196" t="s">
        <v>4763</v>
      </c>
      <c r="B196">
        <v>2307</v>
      </c>
      <c r="C196" t="s">
        <v>4041</v>
      </c>
      <c r="D196" t="s">
        <v>814</v>
      </c>
      <c r="E196" t="s">
        <v>4137</v>
      </c>
      <c r="F196" t="s">
        <v>813</v>
      </c>
      <c r="G196" t="s">
        <v>6072</v>
      </c>
      <c r="H196" t="s">
        <v>786</v>
      </c>
      <c r="I196" t="s">
        <v>814</v>
      </c>
    </row>
    <row r="197" spans="1:9" x14ac:dyDescent="0.2">
      <c r="A197" t="s">
        <v>4811</v>
      </c>
      <c r="B197">
        <v>2321</v>
      </c>
      <c r="C197" t="s">
        <v>4041</v>
      </c>
      <c r="D197" t="s">
        <v>816</v>
      </c>
      <c r="E197" t="s">
        <v>4137</v>
      </c>
      <c r="F197" t="s">
        <v>815</v>
      </c>
      <c r="G197" t="s">
        <v>6073</v>
      </c>
      <c r="H197" t="s">
        <v>786</v>
      </c>
      <c r="I197" t="s">
        <v>816</v>
      </c>
    </row>
    <row r="198" spans="1:9" x14ac:dyDescent="0.2">
      <c r="A198" t="s">
        <v>4859</v>
      </c>
      <c r="B198">
        <v>2323</v>
      </c>
      <c r="C198" t="s">
        <v>4041</v>
      </c>
      <c r="D198" t="s">
        <v>818</v>
      </c>
      <c r="E198" t="s">
        <v>4137</v>
      </c>
      <c r="F198" t="s">
        <v>817</v>
      </c>
      <c r="G198" t="s">
        <v>6074</v>
      </c>
      <c r="H198" t="s">
        <v>786</v>
      </c>
      <c r="I198" t="s">
        <v>818</v>
      </c>
    </row>
    <row r="199" spans="1:9" x14ac:dyDescent="0.2">
      <c r="A199" t="s">
        <v>4906</v>
      </c>
      <c r="B199">
        <v>2343</v>
      </c>
      <c r="C199" t="s">
        <v>4041</v>
      </c>
      <c r="D199" t="s">
        <v>820</v>
      </c>
      <c r="E199" t="s">
        <v>4137</v>
      </c>
      <c r="F199" t="s">
        <v>819</v>
      </c>
      <c r="G199" t="s">
        <v>6075</v>
      </c>
      <c r="H199" t="s">
        <v>786</v>
      </c>
      <c r="I199" t="s">
        <v>820</v>
      </c>
    </row>
    <row r="200" spans="1:9" x14ac:dyDescent="0.2">
      <c r="A200" t="s">
        <v>4953</v>
      </c>
      <c r="B200">
        <v>2361</v>
      </c>
      <c r="C200" t="s">
        <v>4041</v>
      </c>
      <c r="D200" t="s">
        <v>822</v>
      </c>
      <c r="E200" t="s">
        <v>4137</v>
      </c>
      <c r="F200" t="s">
        <v>821</v>
      </c>
      <c r="G200" t="s">
        <v>6076</v>
      </c>
      <c r="H200" t="s">
        <v>786</v>
      </c>
      <c r="I200" t="s">
        <v>822</v>
      </c>
    </row>
    <row r="201" spans="1:9" x14ac:dyDescent="0.2">
      <c r="A201" t="s">
        <v>4998</v>
      </c>
      <c r="B201">
        <v>2362</v>
      </c>
      <c r="C201" t="s">
        <v>4041</v>
      </c>
      <c r="D201" t="s">
        <v>824</v>
      </c>
      <c r="E201" t="s">
        <v>4137</v>
      </c>
      <c r="F201" t="s">
        <v>823</v>
      </c>
      <c r="G201" t="s">
        <v>6077</v>
      </c>
      <c r="H201" t="s">
        <v>786</v>
      </c>
      <c r="I201" t="s">
        <v>824</v>
      </c>
    </row>
    <row r="202" spans="1:9" x14ac:dyDescent="0.2">
      <c r="A202" t="s">
        <v>5042</v>
      </c>
      <c r="B202">
        <v>2367</v>
      </c>
      <c r="C202" t="s">
        <v>4041</v>
      </c>
      <c r="D202" t="s">
        <v>826</v>
      </c>
      <c r="E202" t="s">
        <v>4137</v>
      </c>
      <c r="F202" t="s">
        <v>825</v>
      </c>
      <c r="G202" t="s">
        <v>6078</v>
      </c>
      <c r="H202" t="s">
        <v>786</v>
      </c>
      <c r="I202" t="s">
        <v>826</v>
      </c>
    </row>
    <row r="203" spans="1:9" x14ac:dyDescent="0.2">
      <c r="A203" t="s">
        <v>5081</v>
      </c>
      <c r="B203">
        <v>2381</v>
      </c>
      <c r="C203" t="s">
        <v>4041</v>
      </c>
      <c r="D203" t="s">
        <v>828</v>
      </c>
      <c r="E203" t="s">
        <v>4137</v>
      </c>
      <c r="F203" t="s">
        <v>827</v>
      </c>
      <c r="G203" t="s">
        <v>6079</v>
      </c>
      <c r="H203" t="s">
        <v>786</v>
      </c>
      <c r="I203" t="s">
        <v>828</v>
      </c>
    </row>
    <row r="204" spans="1:9" x14ac:dyDescent="0.2">
      <c r="A204" t="s">
        <v>5118</v>
      </c>
      <c r="B204">
        <v>2384</v>
      </c>
      <c r="C204" t="s">
        <v>4041</v>
      </c>
      <c r="D204" t="s">
        <v>830</v>
      </c>
      <c r="E204" t="s">
        <v>4137</v>
      </c>
      <c r="F204" t="s">
        <v>829</v>
      </c>
      <c r="G204" t="s">
        <v>6080</v>
      </c>
      <c r="H204" t="s">
        <v>786</v>
      </c>
      <c r="I204" t="s">
        <v>830</v>
      </c>
    </row>
    <row r="205" spans="1:9" x14ac:dyDescent="0.2">
      <c r="A205" t="s">
        <v>5154</v>
      </c>
      <c r="B205">
        <v>2387</v>
      </c>
      <c r="C205" t="s">
        <v>4041</v>
      </c>
      <c r="D205" t="s">
        <v>832</v>
      </c>
      <c r="E205" t="s">
        <v>4137</v>
      </c>
      <c r="F205" t="s">
        <v>831</v>
      </c>
      <c r="G205" t="s">
        <v>6081</v>
      </c>
      <c r="H205" t="s">
        <v>786</v>
      </c>
      <c r="I205" t="s">
        <v>832</v>
      </c>
    </row>
    <row r="206" spans="1:9" x14ac:dyDescent="0.2">
      <c r="A206" t="s">
        <v>5190</v>
      </c>
      <c r="B206">
        <v>2401</v>
      </c>
      <c r="C206" t="s">
        <v>4041</v>
      </c>
      <c r="D206" t="s">
        <v>834</v>
      </c>
      <c r="E206" t="s">
        <v>4137</v>
      </c>
      <c r="F206" t="s">
        <v>833</v>
      </c>
      <c r="G206" t="s">
        <v>6082</v>
      </c>
      <c r="H206" t="s">
        <v>786</v>
      </c>
      <c r="I206" t="s">
        <v>834</v>
      </c>
    </row>
    <row r="207" spans="1:9" x14ac:dyDescent="0.2">
      <c r="A207" t="s">
        <v>5225</v>
      </c>
      <c r="B207">
        <v>2402</v>
      </c>
      <c r="C207" t="s">
        <v>4041</v>
      </c>
      <c r="D207" t="s">
        <v>836</v>
      </c>
      <c r="E207" t="s">
        <v>4137</v>
      </c>
      <c r="F207" t="s">
        <v>835</v>
      </c>
      <c r="G207" t="s">
        <v>6083</v>
      </c>
      <c r="H207" t="s">
        <v>786</v>
      </c>
      <c r="I207" t="s">
        <v>836</v>
      </c>
    </row>
    <row r="208" spans="1:9" x14ac:dyDescent="0.2">
      <c r="A208" t="s">
        <v>5259</v>
      </c>
      <c r="B208">
        <v>2405</v>
      </c>
      <c r="C208" t="s">
        <v>4041</v>
      </c>
      <c r="D208" t="s">
        <v>838</v>
      </c>
      <c r="E208" t="s">
        <v>4137</v>
      </c>
      <c r="F208" t="s">
        <v>837</v>
      </c>
      <c r="G208" t="s">
        <v>6084</v>
      </c>
      <c r="H208" t="s">
        <v>786</v>
      </c>
      <c r="I208" t="s">
        <v>838</v>
      </c>
    </row>
    <row r="209" spans="1:9" x14ac:dyDescent="0.2">
      <c r="A209" t="s">
        <v>5291</v>
      </c>
      <c r="B209">
        <v>2406</v>
      </c>
      <c r="C209" t="s">
        <v>4041</v>
      </c>
      <c r="D209" t="s">
        <v>840</v>
      </c>
      <c r="E209" t="s">
        <v>4137</v>
      </c>
      <c r="F209" t="s">
        <v>839</v>
      </c>
      <c r="G209" t="s">
        <v>6085</v>
      </c>
      <c r="H209" t="s">
        <v>786</v>
      </c>
      <c r="I209" t="s">
        <v>840</v>
      </c>
    </row>
    <row r="210" spans="1:9" x14ac:dyDescent="0.2">
      <c r="A210" t="s">
        <v>5321</v>
      </c>
      <c r="B210">
        <v>2408</v>
      </c>
      <c r="C210" t="s">
        <v>4041</v>
      </c>
      <c r="D210" t="s">
        <v>842</v>
      </c>
      <c r="E210" t="s">
        <v>4137</v>
      </c>
      <c r="F210" t="s">
        <v>841</v>
      </c>
      <c r="G210" t="s">
        <v>6086</v>
      </c>
      <c r="H210" t="s">
        <v>786</v>
      </c>
      <c r="I210" t="s">
        <v>842</v>
      </c>
    </row>
    <row r="211" spans="1:9" x14ac:dyDescent="0.2">
      <c r="A211" t="s">
        <v>5349</v>
      </c>
      <c r="B211">
        <v>2411</v>
      </c>
      <c r="C211" t="s">
        <v>4041</v>
      </c>
      <c r="D211" t="s">
        <v>844</v>
      </c>
      <c r="E211" t="s">
        <v>4137</v>
      </c>
      <c r="F211" t="s">
        <v>843</v>
      </c>
      <c r="G211" t="s">
        <v>6087</v>
      </c>
      <c r="H211" t="s">
        <v>786</v>
      </c>
      <c r="I211" t="s">
        <v>844</v>
      </c>
    </row>
    <row r="212" spans="1:9" x14ac:dyDescent="0.2">
      <c r="A212" t="s">
        <v>5377</v>
      </c>
      <c r="B212">
        <v>2412</v>
      </c>
      <c r="C212" t="s">
        <v>4041</v>
      </c>
      <c r="D212" t="s">
        <v>846</v>
      </c>
      <c r="E212" t="s">
        <v>4137</v>
      </c>
      <c r="F212" t="s">
        <v>845</v>
      </c>
      <c r="G212" t="s">
        <v>6088</v>
      </c>
      <c r="H212" t="s">
        <v>786</v>
      </c>
      <c r="I212" t="s">
        <v>846</v>
      </c>
    </row>
    <row r="213" spans="1:9" x14ac:dyDescent="0.2">
      <c r="A213" t="s">
        <v>5404</v>
      </c>
      <c r="B213">
        <v>2423</v>
      </c>
      <c r="C213" t="s">
        <v>4041</v>
      </c>
      <c r="D213" t="s">
        <v>848</v>
      </c>
      <c r="E213" t="s">
        <v>4137</v>
      </c>
      <c r="F213" t="s">
        <v>847</v>
      </c>
      <c r="G213" t="s">
        <v>6089</v>
      </c>
      <c r="H213" t="s">
        <v>786</v>
      </c>
      <c r="I213" t="s">
        <v>848</v>
      </c>
    </row>
    <row r="214" spans="1:9" x14ac:dyDescent="0.2">
      <c r="A214" t="s">
        <v>5429</v>
      </c>
      <c r="B214">
        <v>2424</v>
      </c>
      <c r="C214" t="s">
        <v>4041</v>
      </c>
      <c r="D214" t="s">
        <v>850</v>
      </c>
      <c r="E214" t="s">
        <v>4137</v>
      </c>
      <c r="F214" t="s">
        <v>849</v>
      </c>
      <c r="G214" t="s">
        <v>6090</v>
      </c>
      <c r="H214" t="s">
        <v>786</v>
      </c>
      <c r="I214" t="s">
        <v>850</v>
      </c>
    </row>
    <row r="215" spans="1:9" x14ac:dyDescent="0.2">
      <c r="A215" t="s">
        <v>5454</v>
      </c>
      <c r="B215">
        <v>2425</v>
      </c>
      <c r="C215" t="s">
        <v>4041</v>
      </c>
      <c r="D215" t="s">
        <v>852</v>
      </c>
      <c r="E215" t="s">
        <v>4137</v>
      </c>
      <c r="F215" t="s">
        <v>851</v>
      </c>
      <c r="G215" t="s">
        <v>6091</v>
      </c>
      <c r="H215" t="s">
        <v>786</v>
      </c>
      <c r="I215" t="s">
        <v>852</v>
      </c>
    </row>
    <row r="216" spans="1:9" x14ac:dyDescent="0.2">
      <c r="A216" t="s">
        <v>5479</v>
      </c>
      <c r="B216">
        <v>2426</v>
      </c>
      <c r="C216" t="s">
        <v>4041</v>
      </c>
      <c r="D216" t="s">
        <v>854</v>
      </c>
      <c r="E216" t="s">
        <v>4137</v>
      </c>
      <c r="F216" t="s">
        <v>853</v>
      </c>
      <c r="G216" t="s">
        <v>6092</v>
      </c>
      <c r="H216" t="s">
        <v>786</v>
      </c>
      <c r="I216" t="s">
        <v>854</v>
      </c>
    </row>
    <row r="217" spans="1:9" x14ac:dyDescent="0.2">
      <c r="A217" t="s">
        <v>5502</v>
      </c>
      <c r="B217">
        <v>2441</v>
      </c>
      <c r="C217" t="s">
        <v>4041</v>
      </c>
      <c r="D217" t="s">
        <v>856</v>
      </c>
      <c r="E217" t="s">
        <v>4137</v>
      </c>
      <c r="F217" t="s">
        <v>855</v>
      </c>
      <c r="G217" t="s">
        <v>6093</v>
      </c>
      <c r="H217" t="s">
        <v>786</v>
      </c>
      <c r="I217" t="s">
        <v>856</v>
      </c>
    </row>
    <row r="218" spans="1:9" x14ac:dyDescent="0.2">
      <c r="A218" t="s">
        <v>5524</v>
      </c>
      <c r="B218">
        <v>2442</v>
      </c>
      <c r="C218" t="s">
        <v>4041</v>
      </c>
      <c r="D218" t="s">
        <v>858</v>
      </c>
      <c r="E218" t="s">
        <v>4137</v>
      </c>
      <c r="F218" t="s">
        <v>857</v>
      </c>
      <c r="G218" t="s">
        <v>6094</v>
      </c>
      <c r="H218" t="s">
        <v>786</v>
      </c>
      <c r="I218" t="s">
        <v>858</v>
      </c>
    </row>
    <row r="219" spans="1:9" x14ac:dyDescent="0.2">
      <c r="A219" t="s">
        <v>5542</v>
      </c>
      <c r="B219">
        <v>2443</v>
      </c>
      <c r="C219" t="s">
        <v>4041</v>
      </c>
      <c r="D219" t="s">
        <v>860</v>
      </c>
      <c r="E219" t="s">
        <v>4137</v>
      </c>
      <c r="F219" t="s">
        <v>859</v>
      </c>
      <c r="G219" t="s">
        <v>6095</v>
      </c>
      <c r="H219" t="s">
        <v>786</v>
      </c>
      <c r="I219" t="s">
        <v>860</v>
      </c>
    </row>
    <row r="220" spans="1:9" x14ac:dyDescent="0.2">
      <c r="A220" t="s">
        <v>5560</v>
      </c>
      <c r="B220">
        <v>2445</v>
      </c>
      <c r="C220" t="s">
        <v>4041</v>
      </c>
      <c r="D220" t="s">
        <v>862</v>
      </c>
      <c r="E220" t="s">
        <v>4137</v>
      </c>
      <c r="F220" t="s">
        <v>861</v>
      </c>
      <c r="G220" t="s">
        <v>6096</v>
      </c>
      <c r="H220" t="s">
        <v>786</v>
      </c>
      <c r="I220" t="s">
        <v>862</v>
      </c>
    </row>
    <row r="221" spans="1:9" x14ac:dyDescent="0.2">
      <c r="A221" t="s">
        <v>5578</v>
      </c>
      <c r="B221">
        <v>2446</v>
      </c>
      <c r="C221" t="s">
        <v>4041</v>
      </c>
      <c r="D221" t="s">
        <v>864</v>
      </c>
      <c r="E221" t="s">
        <v>4137</v>
      </c>
      <c r="F221" t="s">
        <v>863</v>
      </c>
      <c r="G221" t="s">
        <v>6097</v>
      </c>
      <c r="H221" t="s">
        <v>786</v>
      </c>
      <c r="I221" t="s">
        <v>864</v>
      </c>
    </row>
    <row r="222" spans="1:9" x14ac:dyDescent="0.2">
      <c r="A222" t="s">
        <v>5596</v>
      </c>
      <c r="B222">
        <v>2450</v>
      </c>
      <c r="C222" t="s">
        <v>4041</v>
      </c>
      <c r="D222" t="s">
        <v>866</v>
      </c>
      <c r="E222" t="s">
        <v>4137</v>
      </c>
      <c r="F222" t="s">
        <v>865</v>
      </c>
      <c r="G222" t="s">
        <v>6098</v>
      </c>
      <c r="H222" t="s">
        <v>786</v>
      </c>
      <c r="I222" t="s">
        <v>866</v>
      </c>
    </row>
    <row r="223" spans="1:9" x14ac:dyDescent="0.2">
      <c r="A223" t="s">
        <v>4091</v>
      </c>
      <c r="B223">
        <v>3000</v>
      </c>
      <c r="C223" t="s">
        <v>4042</v>
      </c>
      <c r="D223" t="s">
        <v>868</v>
      </c>
      <c r="E223" t="s">
        <v>4088</v>
      </c>
      <c r="F223" t="s">
        <v>867</v>
      </c>
      <c r="G223" t="s">
        <v>6099</v>
      </c>
      <c r="H223" t="s">
        <v>868</v>
      </c>
    </row>
    <row r="224" spans="1:9" x14ac:dyDescent="0.2">
      <c r="A224" t="s">
        <v>4140</v>
      </c>
      <c r="B224">
        <v>3201</v>
      </c>
      <c r="C224" t="s">
        <v>4042</v>
      </c>
      <c r="D224" t="s">
        <v>870</v>
      </c>
      <c r="E224" t="s">
        <v>4137</v>
      </c>
      <c r="F224" t="s">
        <v>869</v>
      </c>
      <c r="G224" t="s">
        <v>6100</v>
      </c>
      <c r="H224" t="s">
        <v>868</v>
      </c>
      <c r="I224" t="s">
        <v>870</v>
      </c>
    </row>
    <row r="225" spans="1:9" x14ac:dyDescent="0.2">
      <c r="A225" t="s">
        <v>4188</v>
      </c>
      <c r="B225">
        <v>3202</v>
      </c>
      <c r="C225" t="s">
        <v>4042</v>
      </c>
      <c r="D225" t="s">
        <v>872</v>
      </c>
      <c r="E225" t="s">
        <v>4137</v>
      </c>
      <c r="F225" t="s">
        <v>871</v>
      </c>
      <c r="G225" t="s">
        <v>6101</v>
      </c>
      <c r="H225" t="s">
        <v>868</v>
      </c>
      <c r="I225" t="s">
        <v>872</v>
      </c>
    </row>
    <row r="226" spans="1:9" x14ac:dyDescent="0.2">
      <c r="A226" t="s">
        <v>4236</v>
      </c>
      <c r="B226">
        <v>3203</v>
      </c>
      <c r="C226" t="s">
        <v>4042</v>
      </c>
      <c r="D226" t="s">
        <v>874</v>
      </c>
      <c r="E226" t="s">
        <v>4137</v>
      </c>
      <c r="F226" t="s">
        <v>873</v>
      </c>
      <c r="G226" t="s">
        <v>6102</v>
      </c>
      <c r="H226" t="s">
        <v>868</v>
      </c>
      <c r="I226" t="s">
        <v>874</v>
      </c>
    </row>
    <row r="227" spans="1:9" x14ac:dyDescent="0.2">
      <c r="A227" t="s">
        <v>4284</v>
      </c>
      <c r="B227">
        <v>3205</v>
      </c>
      <c r="C227" t="s">
        <v>4042</v>
      </c>
      <c r="D227" t="s">
        <v>876</v>
      </c>
      <c r="E227" t="s">
        <v>4137</v>
      </c>
      <c r="F227" t="s">
        <v>875</v>
      </c>
      <c r="G227" t="s">
        <v>6103</v>
      </c>
      <c r="H227" t="s">
        <v>868</v>
      </c>
      <c r="I227" t="s">
        <v>876</v>
      </c>
    </row>
    <row r="228" spans="1:9" x14ac:dyDescent="0.2">
      <c r="A228" t="s">
        <v>4332</v>
      </c>
      <c r="B228">
        <v>3206</v>
      </c>
      <c r="C228" t="s">
        <v>4042</v>
      </c>
      <c r="D228" t="s">
        <v>878</v>
      </c>
      <c r="E228" t="s">
        <v>4137</v>
      </c>
      <c r="F228" t="s">
        <v>877</v>
      </c>
      <c r="G228" t="s">
        <v>6104</v>
      </c>
      <c r="H228" t="s">
        <v>868</v>
      </c>
      <c r="I228" t="s">
        <v>878</v>
      </c>
    </row>
    <row r="229" spans="1:9" x14ac:dyDescent="0.2">
      <c r="A229" t="s">
        <v>4380</v>
      </c>
      <c r="B229">
        <v>3207</v>
      </c>
      <c r="C229" t="s">
        <v>4042</v>
      </c>
      <c r="D229" t="s">
        <v>880</v>
      </c>
      <c r="E229" t="s">
        <v>4137</v>
      </c>
      <c r="F229" t="s">
        <v>879</v>
      </c>
      <c r="G229" t="s">
        <v>6105</v>
      </c>
      <c r="H229" t="s">
        <v>868</v>
      </c>
      <c r="I229" t="s">
        <v>880</v>
      </c>
    </row>
    <row r="230" spans="1:9" x14ac:dyDescent="0.2">
      <c r="A230" t="s">
        <v>4428</v>
      </c>
      <c r="B230">
        <v>3208</v>
      </c>
      <c r="C230" t="s">
        <v>4042</v>
      </c>
      <c r="D230" t="s">
        <v>882</v>
      </c>
      <c r="E230" t="s">
        <v>4137</v>
      </c>
      <c r="F230" t="s">
        <v>881</v>
      </c>
      <c r="G230" t="s">
        <v>6106</v>
      </c>
      <c r="H230" t="s">
        <v>868</v>
      </c>
      <c r="I230" t="s">
        <v>882</v>
      </c>
    </row>
    <row r="231" spans="1:9" x14ac:dyDescent="0.2">
      <c r="A231" t="s">
        <v>4476</v>
      </c>
      <c r="B231">
        <v>3209</v>
      </c>
      <c r="C231" t="s">
        <v>4042</v>
      </c>
      <c r="D231" t="s">
        <v>884</v>
      </c>
      <c r="E231" t="s">
        <v>4137</v>
      </c>
      <c r="F231" t="s">
        <v>883</v>
      </c>
      <c r="G231" t="s">
        <v>6107</v>
      </c>
      <c r="H231" t="s">
        <v>868</v>
      </c>
      <c r="I231" t="s">
        <v>884</v>
      </c>
    </row>
    <row r="232" spans="1:9" x14ac:dyDescent="0.2">
      <c r="A232" t="s">
        <v>4524</v>
      </c>
      <c r="B232">
        <v>3210</v>
      </c>
      <c r="C232" t="s">
        <v>4042</v>
      </c>
      <c r="D232" t="s">
        <v>886</v>
      </c>
      <c r="E232" t="s">
        <v>4137</v>
      </c>
      <c r="F232" t="s">
        <v>885</v>
      </c>
      <c r="G232" t="s">
        <v>6108</v>
      </c>
      <c r="H232" t="s">
        <v>868</v>
      </c>
      <c r="I232" t="s">
        <v>886</v>
      </c>
    </row>
    <row r="233" spans="1:9" x14ac:dyDescent="0.2">
      <c r="A233" t="s">
        <v>4572</v>
      </c>
      <c r="B233">
        <v>3211</v>
      </c>
      <c r="C233" t="s">
        <v>4042</v>
      </c>
      <c r="D233" t="s">
        <v>888</v>
      </c>
      <c r="E233" t="s">
        <v>4137</v>
      </c>
      <c r="F233" t="s">
        <v>887</v>
      </c>
      <c r="G233" t="s">
        <v>6109</v>
      </c>
      <c r="H233" t="s">
        <v>868</v>
      </c>
      <c r="I233" t="s">
        <v>888</v>
      </c>
    </row>
    <row r="234" spans="1:9" x14ac:dyDescent="0.2">
      <c r="A234" t="s">
        <v>4620</v>
      </c>
      <c r="B234">
        <v>3213</v>
      </c>
      <c r="C234" t="s">
        <v>4042</v>
      </c>
      <c r="D234" t="s">
        <v>890</v>
      </c>
      <c r="E234" t="s">
        <v>4137</v>
      </c>
      <c r="F234" t="s">
        <v>889</v>
      </c>
      <c r="G234" t="s">
        <v>6110</v>
      </c>
      <c r="H234" t="s">
        <v>868</v>
      </c>
      <c r="I234" t="s">
        <v>890</v>
      </c>
    </row>
    <row r="235" spans="1:9" x14ac:dyDescent="0.2">
      <c r="A235" t="s">
        <v>4668</v>
      </c>
      <c r="B235">
        <v>3214</v>
      </c>
      <c r="C235" t="s">
        <v>4042</v>
      </c>
      <c r="D235" t="s">
        <v>892</v>
      </c>
      <c r="E235" t="s">
        <v>4137</v>
      </c>
      <c r="F235" t="s">
        <v>891</v>
      </c>
      <c r="G235" t="s">
        <v>6111</v>
      </c>
      <c r="H235" t="s">
        <v>868</v>
      </c>
      <c r="I235" t="s">
        <v>892</v>
      </c>
    </row>
    <row r="236" spans="1:9" x14ac:dyDescent="0.2">
      <c r="A236" t="s">
        <v>4716</v>
      </c>
      <c r="B236">
        <v>3215</v>
      </c>
      <c r="C236" t="s">
        <v>4042</v>
      </c>
      <c r="D236" t="s">
        <v>894</v>
      </c>
      <c r="E236" t="s">
        <v>4137</v>
      </c>
      <c r="F236" t="s">
        <v>893</v>
      </c>
      <c r="G236" t="s">
        <v>6112</v>
      </c>
      <c r="H236" t="s">
        <v>868</v>
      </c>
      <c r="I236" t="s">
        <v>894</v>
      </c>
    </row>
    <row r="237" spans="1:9" x14ac:dyDescent="0.2">
      <c r="A237" t="s">
        <v>4764</v>
      </c>
      <c r="B237">
        <v>3216</v>
      </c>
      <c r="C237" t="s">
        <v>4042</v>
      </c>
      <c r="D237" t="s">
        <v>896</v>
      </c>
      <c r="E237" t="s">
        <v>4137</v>
      </c>
      <c r="F237" t="s">
        <v>895</v>
      </c>
      <c r="G237" t="s">
        <v>6113</v>
      </c>
      <c r="H237" t="s">
        <v>868</v>
      </c>
      <c r="I237" t="s">
        <v>6114</v>
      </c>
    </row>
    <row r="238" spans="1:9" x14ac:dyDescent="0.2">
      <c r="A238" t="s">
        <v>4812</v>
      </c>
      <c r="B238">
        <v>3301</v>
      </c>
      <c r="C238" t="s">
        <v>4042</v>
      </c>
      <c r="D238" t="s">
        <v>898</v>
      </c>
      <c r="E238" t="s">
        <v>4137</v>
      </c>
      <c r="F238" t="s">
        <v>897</v>
      </c>
      <c r="G238" t="s">
        <v>6115</v>
      </c>
      <c r="H238" t="s">
        <v>868</v>
      </c>
      <c r="I238" t="s">
        <v>898</v>
      </c>
    </row>
    <row r="239" spans="1:9" x14ac:dyDescent="0.2">
      <c r="A239" t="s">
        <v>4860</v>
      </c>
      <c r="B239">
        <v>3302</v>
      </c>
      <c r="C239" t="s">
        <v>4042</v>
      </c>
      <c r="D239" t="s">
        <v>900</v>
      </c>
      <c r="E239" t="s">
        <v>4137</v>
      </c>
      <c r="F239" t="s">
        <v>899</v>
      </c>
      <c r="G239" t="s">
        <v>6116</v>
      </c>
      <c r="H239" t="s">
        <v>868</v>
      </c>
      <c r="I239" t="s">
        <v>900</v>
      </c>
    </row>
    <row r="240" spans="1:9" x14ac:dyDescent="0.2">
      <c r="A240" t="s">
        <v>4907</v>
      </c>
      <c r="B240">
        <v>3303</v>
      </c>
      <c r="C240" t="s">
        <v>4042</v>
      </c>
      <c r="D240" t="s">
        <v>902</v>
      </c>
      <c r="E240" t="s">
        <v>4137</v>
      </c>
      <c r="F240" t="s">
        <v>901</v>
      </c>
      <c r="G240" t="s">
        <v>6117</v>
      </c>
      <c r="H240" t="s">
        <v>868</v>
      </c>
      <c r="I240" t="s">
        <v>902</v>
      </c>
    </row>
    <row r="241" spans="1:9" x14ac:dyDescent="0.2">
      <c r="A241" t="s">
        <v>4954</v>
      </c>
      <c r="B241">
        <v>3321</v>
      </c>
      <c r="C241" t="s">
        <v>4042</v>
      </c>
      <c r="D241" t="s">
        <v>904</v>
      </c>
      <c r="E241" t="s">
        <v>4137</v>
      </c>
      <c r="F241" t="s">
        <v>903</v>
      </c>
      <c r="G241" t="s">
        <v>6118</v>
      </c>
      <c r="H241" t="s">
        <v>868</v>
      </c>
      <c r="I241" t="s">
        <v>904</v>
      </c>
    </row>
    <row r="242" spans="1:9" x14ac:dyDescent="0.2">
      <c r="A242" t="s">
        <v>4999</v>
      </c>
      <c r="B242">
        <v>3322</v>
      </c>
      <c r="C242" t="s">
        <v>4042</v>
      </c>
      <c r="D242" t="s">
        <v>906</v>
      </c>
      <c r="E242" t="s">
        <v>4137</v>
      </c>
      <c r="F242" t="s">
        <v>905</v>
      </c>
      <c r="G242" t="s">
        <v>6119</v>
      </c>
      <c r="H242" t="s">
        <v>868</v>
      </c>
      <c r="I242" t="s">
        <v>906</v>
      </c>
    </row>
    <row r="243" spans="1:9" x14ac:dyDescent="0.2">
      <c r="A243" t="s">
        <v>5043</v>
      </c>
      <c r="B243">
        <v>3366</v>
      </c>
      <c r="C243" t="s">
        <v>4042</v>
      </c>
      <c r="D243" t="s">
        <v>908</v>
      </c>
      <c r="E243" t="s">
        <v>4137</v>
      </c>
      <c r="F243" t="s">
        <v>907</v>
      </c>
      <c r="G243" t="s">
        <v>6120</v>
      </c>
      <c r="H243" t="s">
        <v>868</v>
      </c>
      <c r="I243" t="s">
        <v>908</v>
      </c>
    </row>
    <row r="244" spans="1:9" x14ac:dyDescent="0.2">
      <c r="A244" t="s">
        <v>5082</v>
      </c>
      <c r="B244">
        <v>3381</v>
      </c>
      <c r="C244" t="s">
        <v>4042</v>
      </c>
      <c r="D244" t="s">
        <v>6121</v>
      </c>
      <c r="E244" t="s">
        <v>4137</v>
      </c>
      <c r="F244" t="s">
        <v>909</v>
      </c>
      <c r="G244" t="s">
        <v>6122</v>
      </c>
      <c r="H244" t="s">
        <v>868</v>
      </c>
      <c r="I244" t="s">
        <v>910</v>
      </c>
    </row>
    <row r="245" spans="1:9" x14ac:dyDescent="0.2">
      <c r="A245" t="s">
        <v>5119</v>
      </c>
      <c r="B245">
        <v>3402</v>
      </c>
      <c r="C245" t="s">
        <v>4042</v>
      </c>
      <c r="D245" t="s">
        <v>912</v>
      </c>
      <c r="E245" t="s">
        <v>4137</v>
      </c>
      <c r="F245" t="s">
        <v>911</v>
      </c>
      <c r="G245" t="s">
        <v>6123</v>
      </c>
      <c r="H245" t="s">
        <v>868</v>
      </c>
      <c r="I245" t="s">
        <v>912</v>
      </c>
    </row>
    <row r="246" spans="1:9" x14ac:dyDescent="0.2">
      <c r="A246" t="s">
        <v>5155</v>
      </c>
      <c r="B246">
        <v>3441</v>
      </c>
      <c r="C246" t="s">
        <v>4042</v>
      </c>
      <c r="D246" t="s">
        <v>914</v>
      </c>
      <c r="E246" t="s">
        <v>4137</v>
      </c>
      <c r="F246" t="s">
        <v>913</v>
      </c>
      <c r="G246" t="s">
        <v>6124</v>
      </c>
      <c r="H246" t="s">
        <v>868</v>
      </c>
      <c r="I246" t="s">
        <v>914</v>
      </c>
    </row>
    <row r="247" spans="1:9" x14ac:dyDescent="0.2">
      <c r="A247" t="s">
        <v>5191</v>
      </c>
      <c r="B247">
        <v>3461</v>
      </c>
      <c r="C247" t="s">
        <v>4042</v>
      </c>
      <c r="D247" t="s">
        <v>916</v>
      </c>
      <c r="E247" t="s">
        <v>4137</v>
      </c>
      <c r="F247" t="s">
        <v>915</v>
      </c>
      <c r="G247" t="s">
        <v>6125</v>
      </c>
      <c r="H247" t="s">
        <v>868</v>
      </c>
      <c r="I247" t="s">
        <v>916</v>
      </c>
    </row>
    <row r="248" spans="1:9" x14ac:dyDescent="0.2">
      <c r="A248" t="s">
        <v>5226</v>
      </c>
      <c r="B248">
        <v>3482</v>
      </c>
      <c r="C248" t="s">
        <v>4042</v>
      </c>
      <c r="D248" t="s">
        <v>918</v>
      </c>
      <c r="E248" t="s">
        <v>4137</v>
      </c>
      <c r="F248" t="s">
        <v>917</v>
      </c>
      <c r="G248" t="s">
        <v>6126</v>
      </c>
      <c r="H248" t="s">
        <v>868</v>
      </c>
      <c r="I248" t="s">
        <v>918</v>
      </c>
    </row>
    <row r="249" spans="1:9" x14ac:dyDescent="0.2">
      <c r="A249" t="s">
        <v>5260</v>
      </c>
      <c r="B249">
        <v>3483</v>
      </c>
      <c r="C249" t="s">
        <v>4042</v>
      </c>
      <c r="D249" t="s">
        <v>920</v>
      </c>
      <c r="E249" t="s">
        <v>4137</v>
      </c>
      <c r="F249" t="s">
        <v>919</v>
      </c>
      <c r="G249" t="s">
        <v>6127</v>
      </c>
      <c r="H249" t="s">
        <v>868</v>
      </c>
      <c r="I249" t="s">
        <v>920</v>
      </c>
    </row>
    <row r="250" spans="1:9" x14ac:dyDescent="0.2">
      <c r="A250" t="s">
        <v>5292</v>
      </c>
      <c r="B250">
        <v>3484</v>
      </c>
      <c r="C250" t="s">
        <v>4042</v>
      </c>
      <c r="D250" t="s">
        <v>922</v>
      </c>
      <c r="E250" t="s">
        <v>4137</v>
      </c>
      <c r="F250" t="s">
        <v>921</v>
      </c>
      <c r="G250" t="s">
        <v>6128</v>
      </c>
      <c r="H250" t="s">
        <v>868</v>
      </c>
      <c r="I250" t="s">
        <v>922</v>
      </c>
    </row>
    <row r="251" spans="1:9" x14ac:dyDescent="0.2">
      <c r="A251" t="s">
        <v>5322</v>
      </c>
      <c r="B251">
        <v>3485</v>
      </c>
      <c r="C251" t="s">
        <v>4042</v>
      </c>
      <c r="D251" t="s">
        <v>924</v>
      </c>
      <c r="E251" t="s">
        <v>4137</v>
      </c>
      <c r="F251" t="s">
        <v>923</v>
      </c>
      <c r="G251" t="s">
        <v>6129</v>
      </c>
      <c r="H251" t="s">
        <v>868</v>
      </c>
      <c r="I251" t="s">
        <v>924</v>
      </c>
    </row>
    <row r="252" spans="1:9" x14ac:dyDescent="0.2">
      <c r="A252" t="s">
        <v>5350</v>
      </c>
      <c r="B252">
        <v>3501</v>
      </c>
      <c r="C252" t="s">
        <v>4042</v>
      </c>
      <c r="D252" t="s">
        <v>926</v>
      </c>
      <c r="E252" t="s">
        <v>4137</v>
      </c>
      <c r="F252" t="s">
        <v>925</v>
      </c>
      <c r="G252" t="s">
        <v>6130</v>
      </c>
      <c r="H252" t="s">
        <v>868</v>
      </c>
      <c r="I252" t="s">
        <v>926</v>
      </c>
    </row>
    <row r="253" spans="1:9" x14ac:dyDescent="0.2">
      <c r="A253" t="s">
        <v>5378</v>
      </c>
      <c r="B253">
        <v>3503</v>
      </c>
      <c r="C253" t="s">
        <v>4042</v>
      </c>
      <c r="D253" t="s">
        <v>928</v>
      </c>
      <c r="E253" t="s">
        <v>4137</v>
      </c>
      <c r="F253" t="s">
        <v>927</v>
      </c>
      <c r="G253" t="s">
        <v>6131</v>
      </c>
      <c r="H253" t="s">
        <v>868</v>
      </c>
      <c r="I253" t="s">
        <v>928</v>
      </c>
    </row>
    <row r="254" spans="1:9" x14ac:dyDescent="0.2">
      <c r="A254" t="s">
        <v>5405</v>
      </c>
      <c r="B254">
        <v>3506</v>
      </c>
      <c r="C254" t="s">
        <v>4042</v>
      </c>
      <c r="D254" t="s">
        <v>930</v>
      </c>
      <c r="E254" t="s">
        <v>4137</v>
      </c>
      <c r="F254" t="s">
        <v>929</v>
      </c>
      <c r="G254" t="s">
        <v>6132</v>
      </c>
      <c r="H254" t="s">
        <v>868</v>
      </c>
      <c r="I254" t="s">
        <v>930</v>
      </c>
    </row>
    <row r="255" spans="1:9" x14ac:dyDescent="0.2">
      <c r="A255" t="s">
        <v>5430</v>
      </c>
      <c r="B255">
        <v>3507</v>
      </c>
      <c r="C255" t="s">
        <v>4042</v>
      </c>
      <c r="D255" t="s">
        <v>932</v>
      </c>
      <c r="E255" t="s">
        <v>4137</v>
      </c>
      <c r="F255" t="s">
        <v>931</v>
      </c>
      <c r="G255" t="s">
        <v>6133</v>
      </c>
      <c r="H255" t="s">
        <v>868</v>
      </c>
      <c r="I255" t="s">
        <v>932</v>
      </c>
    </row>
    <row r="256" spans="1:9" x14ac:dyDescent="0.2">
      <c r="A256" t="s">
        <v>5455</v>
      </c>
      <c r="B256">
        <v>3524</v>
      </c>
      <c r="C256" t="s">
        <v>4042</v>
      </c>
      <c r="D256" t="s">
        <v>934</v>
      </c>
      <c r="E256" t="s">
        <v>4137</v>
      </c>
      <c r="F256" t="s">
        <v>933</v>
      </c>
      <c r="G256" t="s">
        <v>6134</v>
      </c>
      <c r="H256" t="s">
        <v>868</v>
      </c>
      <c r="I256" t="s">
        <v>934</v>
      </c>
    </row>
    <row r="257" spans="1:9" x14ac:dyDescent="0.2">
      <c r="A257" t="s">
        <v>4092</v>
      </c>
      <c r="B257">
        <v>4000</v>
      </c>
      <c r="C257" t="s">
        <v>4043</v>
      </c>
      <c r="D257" t="s">
        <v>936</v>
      </c>
      <c r="E257" t="s">
        <v>4088</v>
      </c>
      <c r="F257" t="s">
        <v>935</v>
      </c>
      <c r="G257" t="s">
        <v>6135</v>
      </c>
      <c r="H257" t="s">
        <v>936</v>
      </c>
    </row>
    <row r="258" spans="1:9" x14ac:dyDescent="0.2">
      <c r="A258" t="s">
        <v>4141</v>
      </c>
      <c r="B258">
        <v>4100</v>
      </c>
      <c r="C258" t="s">
        <v>4043</v>
      </c>
      <c r="D258" t="s">
        <v>938</v>
      </c>
      <c r="E258" t="s">
        <v>4137</v>
      </c>
      <c r="F258" t="s">
        <v>937</v>
      </c>
      <c r="G258" t="s">
        <v>6136</v>
      </c>
      <c r="H258" t="s">
        <v>936</v>
      </c>
      <c r="I258" t="s">
        <v>938</v>
      </c>
    </row>
    <row r="259" spans="1:9" x14ac:dyDescent="0.2">
      <c r="A259" t="s">
        <v>4189</v>
      </c>
      <c r="B259">
        <v>4202</v>
      </c>
      <c r="C259" t="s">
        <v>4043</v>
      </c>
      <c r="D259" t="s">
        <v>940</v>
      </c>
      <c r="E259" t="s">
        <v>4137</v>
      </c>
      <c r="F259" t="s">
        <v>939</v>
      </c>
      <c r="G259" t="s">
        <v>6137</v>
      </c>
      <c r="H259" t="s">
        <v>936</v>
      </c>
      <c r="I259" t="s">
        <v>940</v>
      </c>
    </row>
    <row r="260" spans="1:9" x14ac:dyDescent="0.2">
      <c r="A260" t="s">
        <v>4237</v>
      </c>
      <c r="B260">
        <v>4203</v>
      </c>
      <c r="C260" t="s">
        <v>4043</v>
      </c>
      <c r="D260" t="s">
        <v>942</v>
      </c>
      <c r="E260" t="s">
        <v>4137</v>
      </c>
      <c r="F260" t="s">
        <v>941</v>
      </c>
      <c r="G260" t="s">
        <v>6138</v>
      </c>
      <c r="H260" t="s">
        <v>936</v>
      </c>
      <c r="I260" t="s">
        <v>942</v>
      </c>
    </row>
    <row r="261" spans="1:9" x14ac:dyDescent="0.2">
      <c r="A261" t="s">
        <v>4285</v>
      </c>
      <c r="B261">
        <v>4205</v>
      </c>
      <c r="C261" t="s">
        <v>4043</v>
      </c>
      <c r="D261" t="s">
        <v>944</v>
      </c>
      <c r="E261" t="s">
        <v>4137</v>
      </c>
      <c r="F261" t="s">
        <v>943</v>
      </c>
      <c r="G261" t="s">
        <v>6139</v>
      </c>
      <c r="H261" t="s">
        <v>936</v>
      </c>
      <c r="I261" t="s">
        <v>944</v>
      </c>
    </row>
    <row r="262" spans="1:9" x14ac:dyDescent="0.2">
      <c r="A262" t="s">
        <v>4333</v>
      </c>
      <c r="B262">
        <v>4206</v>
      </c>
      <c r="C262" t="s">
        <v>4043</v>
      </c>
      <c r="D262" t="s">
        <v>946</v>
      </c>
      <c r="E262" t="s">
        <v>4137</v>
      </c>
      <c r="F262" t="s">
        <v>945</v>
      </c>
      <c r="G262" t="s">
        <v>6140</v>
      </c>
      <c r="H262" t="s">
        <v>936</v>
      </c>
      <c r="I262" t="s">
        <v>946</v>
      </c>
    </row>
    <row r="263" spans="1:9" x14ac:dyDescent="0.2">
      <c r="A263" t="s">
        <v>4381</v>
      </c>
      <c r="B263">
        <v>4207</v>
      </c>
      <c r="C263" t="s">
        <v>4043</v>
      </c>
      <c r="D263" t="s">
        <v>948</v>
      </c>
      <c r="E263" t="s">
        <v>4137</v>
      </c>
      <c r="F263" t="s">
        <v>947</v>
      </c>
      <c r="G263" t="s">
        <v>6141</v>
      </c>
      <c r="H263" t="s">
        <v>936</v>
      </c>
      <c r="I263" t="s">
        <v>948</v>
      </c>
    </row>
    <row r="264" spans="1:9" x14ac:dyDescent="0.2">
      <c r="A264" t="s">
        <v>4429</v>
      </c>
      <c r="B264">
        <v>4208</v>
      </c>
      <c r="C264" t="s">
        <v>4043</v>
      </c>
      <c r="D264" t="s">
        <v>950</v>
      </c>
      <c r="E264" t="s">
        <v>4137</v>
      </c>
      <c r="F264" t="s">
        <v>949</v>
      </c>
      <c r="G264" t="s">
        <v>6142</v>
      </c>
      <c r="H264" t="s">
        <v>936</v>
      </c>
      <c r="I264" t="s">
        <v>950</v>
      </c>
    </row>
    <row r="265" spans="1:9" x14ac:dyDescent="0.2">
      <c r="A265" t="s">
        <v>4477</v>
      </c>
      <c r="B265">
        <v>4209</v>
      </c>
      <c r="C265" t="s">
        <v>4043</v>
      </c>
      <c r="D265" t="s">
        <v>952</v>
      </c>
      <c r="E265" t="s">
        <v>4137</v>
      </c>
      <c r="F265" t="s">
        <v>951</v>
      </c>
      <c r="G265" t="s">
        <v>6143</v>
      </c>
      <c r="H265" t="s">
        <v>936</v>
      </c>
      <c r="I265" t="s">
        <v>952</v>
      </c>
    </row>
    <row r="266" spans="1:9" x14ac:dyDescent="0.2">
      <c r="A266" t="s">
        <v>4525</v>
      </c>
      <c r="B266">
        <v>4211</v>
      </c>
      <c r="C266" t="s">
        <v>4043</v>
      </c>
      <c r="D266" t="s">
        <v>954</v>
      </c>
      <c r="E266" t="s">
        <v>4137</v>
      </c>
      <c r="F266" t="s">
        <v>953</v>
      </c>
      <c r="G266" t="s">
        <v>6144</v>
      </c>
      <c r="H266" t="s">
        <v>936</v>
      </c>
      <c r="I266" t="s">
        <v>954</v>
      </c>
    </row>
    <row r="267" spans="1:9" x14ac:dyDescent="0.2">
      <c r="A267" t="s">
        <v>4573</v>
      </c>
      <c r="B267">
        <v>4212</v>
      </c>
      <c r="C267" t="s">
        <v>4043</v>
      </c>
      <c r="D267" t="s">
        <v>956</v>
      </c>
      <c r="E267" t="s">
        <v>4137</v>
      </c>
      <c r="F267" t="s">
        <v>955</v>
      </c>
      <c r="G267" t="s">
        <v>6145</v>
      </c>
      <c r="H267" t="s">
        <v>936</v>
      </c>
      <c r="I267" t="s">
        <v>956</v>
      </c>
    </row>
    <row r="268" spans="1:9" x14ac:dyDescent="0.2">
      <c r="A268" t="s">
        <v>4621</v>
      </c>
      <c r="B268">
        <v>4213</v>
      </c>
      <c r="C268" t="s">
        <v>4043</v>
      </c>
      <c r="D268" t="s">
        <v>958</v>
      </c>
      <c r="E268" t="s">
        <v>4137</v>
      </c>
      <c r="F268" t="s">
        <v>957</v>
      </c>
      <c r="G268" t="s">
        <v>6146</v>
      </c>
      <c r="H268" t="s">
        <v>936</v>
      </c>
      <c r="I268" t="s">
        <v>958</v>
      </c>
    </row>
    <row r="269" spans="1:9" x14ac:dyDescent="0.2">
      <c r="A269" t="s">
        <v>4669</v>
      </c>
      <c r="B269">
        <v>4214</v>
      </c>
      <c r="C269" t="s">
        <v>4043</v>
      </c>
      <c r="D269" t="s">
        <v>960</v>
      </c>
      <c r="E269" t="s">
        <v>4137</v>
      </c>
      <c r="F269" t="s">
        <v>959</v>
      </c>
      <c r="G269" t="s">
        <v>6147</v>
      </c>
      <c r="H269" t="s">
        <v>936</v>
      </c>
      <c r="I269" t="s">
        <v>960</v>
      </c>
    </row>
    <row r="270" spans="1:9" x14ac:dyDescent="0.2">
      <c r="A270" t="s">
        <v>4717</v>
      </c>
      <c r="B270">
        <v>4215</v>
      </c>
      <c r="C270" t="s">
        <v>4043</v>
      </c>
      <c r="D270" t="s">
        <v>962</v>
      </c>
      <c r="E270" t="s">
        <v>4137</v>
      </c>
      <c r="F270" t="s">
        <v>961</v>
      </c>
      <c r="G270" t="s">
        <v>6148</v>
      </c>
      <c r="H270" t="s">
        <v>936</v>
      </c>
      <c r="I270" t="s">
        <v>962</v>
      </c>
    </row>
    <row r="271" spans="1:9" x14ac:dyDescent="0.2">
      <c r="A271" t="s">
        <v>4765</v>
      </c>
      <c r="B271">
        <v>4216</v>
      </c>
      <c r="C271" t="s">
        <v>4043</v>
      </c>
      <c r="D271" t="s">
        <v>964</v>
      </c>
      <c r="E271" t="s">
        <v>4137</v>
      </c>
      <c r="F271" t="s">
        <v>963</v>
      </c>
      <c r="G271" t="s">
        <v>6149</v>
      </c>
      <c r="H271" t="s">
        <v>936</v>
      </c>
      <c r="I271" t="s">
        <v>6150</v>
      </c>
    </row>
    <row r="272" spans="1:9" x14ac:dyDescent="0.2">
      <c r="A272" t="s">
        <v>4813</v>
      </c>
      <c r="B272">
        <v>4301</v>
      </c>
      <c r="C272" t="s">
        <v>4043</v>
      </c>
      <c r="D272" t="s">
        <v>966</v>
      </c>
      <c r="E272" t="s">
        <v>4137</v>
      </c>
      <c r="F272" t="s">
        <v>965</v>
      </c>
      <c r="G272" t="s">
        <v>6151</v>
      </c>
      <c r="H272" t="s">
        <v>936</v>
      </c>
      <c r="I272" t="s">
        <v>966</v>
      </c>
    </row>
    <row r="273" spans="1:9" x14ac:dyDescent="0.2">
      <c r="A273" t="s">
        <v>4861</v>
      </c>
      <c r="B273">
        <v>4302</v>
      </c>
      <c r="C273" t="s">
        <v>4043</v>
      </c>
      <c r="D273" t="s">
        <v>968</v>
      </c>
      <c r="E273" t="s">
        <v>4137</v>
      </c>
      <c r="F273" t="s">
        <v>967</v>
      </c>
      <c r="G273" t="s">
        <v>6152</v>
      </c>
      <c r="H273" t="s">
        <v>936</v>
      </c>
      <c r="I273" t="s">
        <v>968</v>
      </c>
    </row>
    <row r="274" spans="1:9" x14ac:dyDescent="0.2">
      <c r="A274" t="s">
        <v>4908</v>
      </c>
      <c r="B274">
        <v>4321</v>
      </c>
      <c r="C274" t="s">
        <v>4043</v>
      </c>
      <c r="D274" t="s">
        <v>970</v>
      </c>
      <c r="E274" t="s">
        <v>4137</v>
      </c>
      <c r="F274" t="s">
        <v>969</v>
      </c>
      <c r="G274" t="s">
        <v>6153</v>
      </c>
      <c r="H274" t="s">
        <v>936</v>
      </c>
      <c r="I274" t="s">
        <v>970</v>
      </c>
    </row>
    <row r="275" spans="1:9" x14ac:dyDescent="0.2">
      <c r="A275" t="s">
        <v>4955</v>
      </c>
      <c r="B275">
        <v>4322</v>
      </c>
      <c r="C275" t="s">
        <v>4043</v>
      </c>
      <c r="D275" t="s">
        <v>972</v>
      </c>
      <c r="E275" t="s">
        <v>4137</v>
      </c>
      <c r="F275" t="s">
        <v>971</v>
      </c>
      <c r="G275" t="s">
        <v>6154</v>
      </c>
      <c r="H275" t="s">
        <v>936</v>
      </c>
      <c r="I275" t="s">
        <v>972</v>
      </c>
    </row>
    <row r="276" spans="1:9" x14ac:dyDescent="0.2">
      <c r="A276" t="s">
        <v>5000</v>
      </c>
      <c r="B276">
        <v>4323</v>
      </c>
      <c r="C276" t="s">
        <v>4043</v>
      </c>
      <c r="D276" t="s">
        <v>974</v>
      </c>
      <c r="E276" t="s">
        <v>4137</v>
      </c>
      <c r="F276" t="s">
        <v>973</v>
      </c>
      <c r="G276" t="s">
        <v>6155</v>
      </c>
      <c r="H276" t="s">
        <v>936</v>
      </c>
      <c r="I276" t="s">
        <v>974</v>
      </c>
    </row>
    <row r="277" spans="1:9" x14ac:dyDescent="0.2">
      <c r="A277" t="s">
        <v>5044</v>
      </c>
      <c r="B277">
        <v>4324</v>
      </c>
      <c r="C277" t="s">
        <v>4043</v>
      </c>
      <c r="D277" t="s">
        <v>976</v>
      </c>
      <c r="E277" t="s">
        <v>4137</v>
      </c>
      <c r="F277" t="s">
        <v>975</v>
      </c>
      <c r="G277" t="s">
        <v>6156</v>
      </c>
      <c r="H277" t="s">
        <v>936</v>
      </c>
      <c r="I277" t="s">
        <v>976</v>
      </c>
    </row>
    <row r="278" spans="1:9" x14ac:dyDescent="0.2">
      <c r="A278" t="s">
        <v>5083</v>
      </c>
      <c r="B278">
        <v>4341</v>
      </c>
      <c r="C278" t="s">
        <v>4043</v>
      </c>
      <c r="D278" t="s">
        <v>978</v>
      </c>
      <c r="E278" t="s">
        <v>4137</v>
      </c>
      <c r="F278" t="s">
        <v>977</v>
      </c>
      <c r="G278" t="s">
        <v>6157</v>
      </c>
      <c r="H278" t="s">
        <v>936</v>
      </c>
      <c r="I278" t="s">
        <v>978</v>
      </c>
    </row>
    <row r="279" spans="1:9" x14ac:dyDescent="0.2">
      <c r="A279" t="s">
        <v>5120</v>
      </c>
      <c r="B279">
        <v>4361</v>
      </c>
      <c r="C279" t="s">
        <v>4043</v>
      </c>
      <c r="D279" t="s">
        <v>980</v>
      </c>
      <c r="E279" t="s">
        <v>4137</v>
      </c>
      <c r="F279" t="s">
        <v>979</v>
      </c>
      <c r="G279" t="s">
        <v>6158</v>
      </c>
      <c r="H279" t="s">
        <v>936</v>
      </c>
      <c r="I279" t="s">
        <v>980</v>
      </c>
    </row>
    <row r="280" spans="1:9" x14ac:dyDescent="0.2">
      <c r="A280" t="s">
        <v>5156</v>
      </c>
      <c r="B280">
        <v>4362</v>
      </c>
      <c r="C280" t="s">
        <v>4043</v>
      </c>
      <c r="D280" t="s">
        <v>982</v>
      </c>
      <c r="E280" t="s">
        <v>4137</v>
      </c>
      <c r="F280" t="s">
        <v>981</v>
      </c>
      <c r="G280" t="s">
        <v>6159</v>
      </c>
      <c r="H280" t="s">
        <v>936</v>
      </c>
      <c r="I280" t="s">
        <v>982</v>
      </c>
    </row>
    <row r="281" spans="1:9" x14ac:dyDescent="0.2">
      <c r="A281" t="s">
        <v>5192</v>
      </c>
      <c r="B281">
        <v>4401</v>
      </c>
      <c r="C281" t="s">
        <v>4043</v>
      </c>
      <c r="D281" t="s">
        <v>984</v>
      </c>
      <c r="E281" t="s">
        <v>4137</v>
      </c>
      <c r="F281" t="s">
        <v>983</v>
      </c>
      <c r="G281" t="s">
        <v>6160</v>
      </c>
      <c r="H281" t="s">
        <v>936</v>
      </c>
      <c r="I281" t="s">
        <v>984</v>
      </c>
    </row>
    <row r="282" spans="1:9" x14ac:dyDescent="0.2">
      <c r="A282" t="s">
        <v>5227</v>
      </c>
      <c r="B282">
        <v>4404</v>
      </c>
      <c r="C282" t="s">
        <v>4043</v>
      </c>
      <c r="D282" t="s">
        <v>986</v>
      </c>
      <c r="E282" t="s">
        <v>4137</v>
      </c>
      <c r="F282" t="s">
        <v>985</v>
      </c>
      <c r="G282" t="s">
        <v>6161</v>
      </c>
      <c r="H282" t="s">
        <v>936</v>
      </c>
      <c r="I282" t="s">
        <v>986</v>
      </c>
    </row>
    <row r="283" spans="1:9" x14ac:dyDescent="0.2">
      <c r="A283" t="s">
        <v>5261</v>
      </c>
      <c r="B283">
        <v>4406</v>
      </c>
      <c r="C283" t="s">
        <v>4043</v>
      </c>
      <c r="D283" t="s">
        <v>988</v>
      </c>
      <c r="E283" t="s">
        <v>4137</v>
      </c>
      <c r="F283" t="s">
        <v>987</v>
      </c>
      <c r="G283" t="s">
        <v>6162</v>
      </c>
      <c r="H283" t="s">
        <v>936</v>
      </c>
      <c r="I283" t="s">
        <v>988</v>
      </c>
    </row>
    <row r="284" spans="1:9" x14ac:dyDescent="0.2">
      <c r="A284" t="s">
        <v>5293</v>
      </c>
      <c r="B284">
        <v>4421</v>
      </c>
      <c r="C284" t="s">
        <v>4043</v>
      </c>
      <c r="D284" t="s">
        <v>990</v>
      </c>
      <c r="E284" t="s">
        <v>4137</v>
      </c>
      <c r="F284" t="s">
        <v>989</v>
      </c>
      <c r="G284" t="s">
        <v>6163</v>
      </c>
      <c r="H284" t="s">
        <v>936</v>
      </c>
      <c r="I284" t="s">
        <v>990</v>
      </c>
    </row>
    <row r="285" spans="1:9" x14ac:dyDescent="0.2">
      <c r="A285" t="s">
        <v>5323</v>
      </c>
      <c r="B285">
        <v>4422</v>
      </c>
      <c r="C285" t="s">
        <v>4043</v>
      </c>
      <c r="D285" t="s">
        <v>992</v>
      </c>
      <c r="E285" t="s">
        <v>4137</v>
      </c>
      <c r="F285" t="s">
        <v>991</v>
      </c>
      <c r="G285" t="s">
        <v>6164</v>
      </c>
      <c r="H285" t="s">
        <v>936</v>
      </c>
      <c r="I285" t="s">
        <v>992</v>
      </c>
    </row>
    <row r="286" spans="1:9" x14ac:dyDescent="0.2">
      <c r="A286" t="s">
        <v>5351</v>
      </c>
      <c r="B286">
        <v>4424</v>
      </c>
      <c r="C286" t="s">
        <v>4043</v>
      </c>
      <c r="D286" t="s">
        <v>994</v>
      </c>
      <c r="E286" t="s">
        <v>4137</v>
      </c>
      <c r="F286" t="s">
        <v>993</v>
      </c>
      <c r="G286" t="s">
        <v>6165</v>
      </c>
      <c r="H286" t="s">
        <v>936</v>
      </c>
      <c r="I286" t="s">
        <v>994</v>
      </c>
    </row>
    <row r="287" spans="1:9" x14ac:dyDescent="0.2">
      <c r="A287" t="s">
        <v>5379</v>
      </c>
      <c r="B287">
        <v>4444</v>
      </c>
      <c r="C287" t="s">
        <v>4043</v>
      </c>
      <c r="D287" t="s">
        <v>996</v>
      </c>
      <c r="E287" t="s">
        <v>4137</v>
      </c>
      <c r="F287" t="s">
        <v>995</v>
      </c>
      <c r="G287" t="s">
        <v>6166</v>
      </c>
      <c r="H287" t="s">
        <v>936</v>
      </c>
      <c r="I287" t="s">
        <v>996</v>
      </c>
    </row>
    <row r="288" spans="1:9" x14ac:dyDescent="0.2">
      <c r="A288" t="s">
        <v>5406</v>
      </c>
      <c r="B288">
        <v>4445</v>
      </c>
      <c r="C288" t="s">
        <v>4043</v>
      </c>
      <c r="D288" t="s">
        <v>998</v>
      </c>
      <c r="E288" t="s">
        <v>4137</v>
      </c>
      <c r="F288" t="s">
        <v>997</v>
      </c>
      <c r="G288" t="s">
        <v>6167</v>
      </c>
      <c r="H288" t="s">
        <v>936</v>
      </c>
      <c r="I288" t="s">
        <v>998</v>
      </c>
    </row>
    <row r="289" spans="1:9" x14ac:dyDescent="0.2">
      <c r="A289" t="s">
        <v>5431</v>
      </c>
      <c r="B289">
        <v>4501</v>
      </c>
      <c r="C289" t="s">
        <v>4043</v>
      </c>
      <c r="D289" t="s">
        <v>1000</v>
      </c>
      <c r="E289" t="s">
        <v>4137</v>
      </c>
      <c r="F289" t="s">
        <v>999</v>
      </c>
      <c r="G289" t="s">
        <v>6168</v>
      </c>
      <c r="H289" t="s">
        <v>936</v>
      </c>
      <c r="I289" t="s">
        <v>1000</v>
      </c>
    </row>
    <row r="290" spans="1:9" x14ac:dyDescent="0.2">
      <c r="A290" t="s">
        <v>5456</v>
      </c>
      <c r="B290">
        <v>4505</v>
      </c>
      <c r="C290" t="s">
        <v>4043</v>
      </c>
      <c r="D290" t="s">
        <v>1002</v>
      </c>
      <c r="E290" t="s">
        <v>4137</v>
      </c>
      <c r="F290" t="s">
        <v>1001</v>
      </c>
      <c r="G290" t="s">
        <v>6169</v>
      </c>
      <c r="H290" t="s">
        <v>936</v>
      </c>
      <c r="I290" t="s">
        <v>1002</v>
      </c>
    </row>
    <row r="291" spans="1:9" x14ac:dyDescent="0.2">
      <c r="A291" t="s">
        <v>5480</v>
      </c>
      <c r="B291">
        <v>4581</v>
      </c>
      <c r="C291" t="s">
        <v>4043</v>
      </c>
      <c r="D291" t="s">
        <v>1004</v>
      </c>
      <c r="E291" t="s">
        <v>4137</v>
      </c>
      <c r="F291" t="s">
        <v>1003</v>
      </c>
      <c r="G291" t="s">
        <v>6170</v>
      </c>
      <c r="H291" t="s">
        <v>936</v>
      </c>
      <c r="I291" t="s">
        <v>1004</v>
      </c>
    </row>
    <row r="292" spans="1:9" x14ac:dyDescent="0.2">
      <c r="A292" t="s">
        <v>5503</v>
      </c>
      <c r="B292">
        <v>4606</v>
      </c>
      <c r="C292" t="s">
        <v>4043</v>
      </c>
      <c r="D292" t="s">
        <v>1006</v>
      </c>
      <c r="E292" t="s">
        <v>4137</v>
      </c>
      <c r="F292" t="s">
        <v>1005</v>
      </c>
      <c r="G292" t="s">
        <v>6171</v>
      </c>
      <c r="H292" t="s">
        <v>936</v>
      </c>
      <c r="I292" t="s">
        <v>1006</v>
      </c>
    </row>
    <row r="293" spans="1:9" x14ac:dyDescent="0.2">
      <c r="A293" t="s">
        <v>4093</v>
      </c>
      <c r="B293">
        <v>5000</v>
      </c>
      <c r="C293" t="s">
        <v>4044</v>
      </c>
      <c r="D293" t="s">
        <v>1008</v>
      </c>
      <c r="E293" t="s">
        <v>4088</v>
      </c>
      <c r="F293" t="s">
        <v>1007</v>
      </c>
      <c r="G293" t="s">
        <v>6172</v>
      </c>
      <c r="H293" t="s">
        <v>1008</v>
      </c>
    </row>
    <row r="294" spans="1:9" x14ac:dyDescent="0.2">
      <c r="A294" t="s">
        <v>4142</v>
      </c>
      <c r="B294">
        <v>5201</v>
      </c>
      <c r="C294" t="s">
        <v>4044</v>
      </c>
      <c r="D294" t="s">
        <v>1010</v>
      </c>
      <c r="E294" t="s">
        <v>4137</v>
      </c>
      <c r="F294" t="s">
        <v>1009</v>
      </c>
      <c r="G294" t="s">
        <v>6173</v>
      </c>
      <c r="H294" t="s">
        <v>1008</v>
      </c>
      <c r="I294" t="s">
        <v>1010</v>
      </c>
    </row>
    <row r="295" spans="1:9" x14ac:dyDescent="0.2">
      <c r="A295" t="s">
        <v>4190</v>
      </c>
      <c r="B295">
        <v>5202</v>
      </c>
      <c r="C295" t="s">
        <v>4044</v>
      </c>
      <c r="D295" t="s">
        <v>1012</v>
      </c>
      <c r="E295" t="s">
        <v>4137</v>
      </c>
      <c r="F295" t="s">
        <v>1011</v>
      </c>
      <c r="G295" t="s">
        <v>6174</v>
      </c>
      <c r="H295" t="s">
        <v>1008</v>
      </c>
      <c r="I295" t="s">
        <v>1012</v>
      </c>
    </row>
    <row r="296" spans="1:9" x14ac:dyDescent="0.2">
      <c r="A296" t="s">
        <v>4238</v>
      </c>
      <c r="B296">
        <v>5203</v>
      </c>
      <c r="C296" t="s">
        <v>4044</v>
      </c>
      <c r="D296" t="s">
        <v>1014</v>
      </c>
      <c r="E296" t="s">
        <v>4137</v>
      </c>
      <c r="F296" t="s">
        <v>1013</v>
      </c>
      <c r="G296" t="s">
        <v>6175</v>
      </c>
      <c r="H296" t="s">
        <v>1008</v>
      </c>
      <c r="I296" t="s">
        <v>1014</v>
      </c>
    </row>
    <row r="297" spans="1:9" x14ac:dyDescent="0.2">
      <c r="A297" t="s">
        <v>4286</v>
      </c>
      <c r="B297">
        <v>5204</v>
      </c>
      <c r="C297" t="s">
        <v>4044</v>
      </c>
      <c r="D297" t="s">
        <v>1016</v>
      </c>
      <c r="E297" t="s">
        <v>4137</v>
      </c>
      <c r="F297" t="s">
        <v>1015</v>
      </c>
      <c r="G297" t="s">
        <v>6176</v>
      </c>
      <c r="H297" t="s">
        <v>1008</v>
      </c>
      <c r="I297" t="s">
        <v>1016</v>
      </c>
    </row>
    <row r="298" spans="1:9" x14ac:dyDescent="0.2">
      <c r="A298" t="s">
        <v>4334</v>
      </c>
      <c r="B298">
        <v>5206</v>
      </c>
      <c r="C298" t="s">
        <v>4044</v>
      </c>
      <c r="D298" t="s">
        <v>1018</v>
      </c>
      <c r="E298" t="s">
        <v>4137</v>
      </c>
      <c r="F298" t="s">
        <v>1017</v>
      </c>
      <c r="G298" t="s">
        <v>6177</v>
      </c>
      <c r="H298" t="s">
        <v>1008</v>
      </c>
      <c r="I298" t="s">
        <v>1018</v>
      </c>
    </row>
    <row r="299" spans="1:9" x14ac:dyDescent="0.2">
      <c r="A299" t="s">
        <v>4382</v>
      </c>
      <c r="B299">
        <v>5207</v>
      </c>
      <c r="C299" t="s">
        <v>4044</v>
      </c>
      <c r="D299" t="s">
        <v>1020</v>
      </c>
      <c r="E299" t="s">
        <v>4137</v>
      </c>
      <c r="F299" t="s">
        <v>1019</v>
      </c>
      <c r="G299" t="s">
        <v>6178</v>
      </c>
      <c r="H299" t="s">
        <v>1008</v>
      </c>
      <c r="I299" t="s">
        <v>1020</v>
      </c>
    </row>
    <row r="300" spans="1:9" x14ac:dyDescent="0.2">
      <c r="A300" t="s">
        <v>4430</v>
      </c>
      <c r="B300">
        <v>5209</v>
      </c>
      <c r="C300" t="s">
        <v>4044</v>
      </c>
      <c r="D300" t="s">
        <v>1022</v>
      </c>
      <c r="E300" t="s">
        <v>4137</v>
      </c>
      <c r="F300" t="s">
        <v>1021</v>
      </c>
      <c r="G300" t="s">
        <v>6179</v>
      </c>
      <c r="H300" t="s">
        <v>1008</v>
      </c>
      <c r="I300" t="s">
        <v>1022</v>
      </c>
    </row>
    <row r="301" spans="1:9" x14ac:dyDescent="0.2">
      <c r="A301" t="s">
        <v>4478</v>
      </c>
      <c r="B301">
        <v>5210</v>
      </c>
      <c r="C301" t="s">
        <v>4044</v>
      </c>
      <c r="D301" t="s">
        <v>1024</v>
      </c>
      <c r="E301" t="s">
        <v>4137</v>
      </c>
      <c r="F301" t="s">
        <v>1023</v>
      </c>
      <c r="G301" t="s">
        <v>6180</v>
      </c>
      <c r="H301" t="s">
        <v>1008</v>
      </c>
      <c r="I301" t="s">
        <v>1024</v>
      </c>
    </row>
    <row r="302" spans="1:9" x14ac:dyDescent="0.2">
      <c r="A302" t="s">
        <v>4526</v>
      </c>
      <c r="B302">
        <v>5211</v>
      </c>
      <c r="C302" t="s">
        <v>4044</v>
      </c>
      <c r="D302" t="s">
        <v>1026</v>
      </c>
      <c r="E302" t="s">
        <v>4137</v>
      </c>
      <c r="F302" t="s">
        <v>1025</v>
      </c>
      <c r="G302" t="s">
        <v>6181</v>
      </c>
      <c r="H302" t="s">
        <v>1008</v>
      </c>
      <c r="I302" t="s">
        <v>1026</v>
      </c>
    </row>
    <row r="303" spans="1:9" x14ac:dyDescent="0.2">
      <c r="A303" t="s">
        <v>4574</v>
      </c>
      <c r="B303">
        <v>5212</v>
      </c>
      <c r="C303" t="s">
        <v>4044</v>
      </c>
      <c r="D303" t="s">
        <v>1028</v>
      </c>
      <c r="E303" t="s">
        <v>4137</v>
      </c>
      <c r="F303" t="s">
        <v>1027</v>
      </c>
      <c r="G303" t="s">
        <v>6182</v>
      </c>
      <c r="H303" t="s">
        <v>1008</v>
      </c>
      <c r="I303" t="s">
        <v>1028</v>
      </c>
    </row>
    <row r="304" spans="1:9" x14ac:dyDescent="0.2">
      <c r="A304" t="s">
        <v>4622</v>
      </c>
      <c r="B304">
        <v>5213</v>
      </c>
      <c r="C304" t="s">
        <v>4044</v>
      </c>
      <c r="D304" t="s">
        <v>1030</v>
      </c>
      <c r="E304" t="s">
        <v>4137</v>
      </c>
      <c r="F304" t="s">
        <v>1029</v>
      </c>
      <c r="G304" t="s">
        <v>6183</v>
      </c>
      <c r="H304" t="s">
        <v>1008</v>
      </c>
      <c r="I304" t="s">
        <v>1030</v>
      </c>
    </row>
    <row r="305" spans="1:9" x14ac:dyDescent="0.2">
      <c r="A305" t="s">
        <v>4670</v>
      </c>
      <c r="B305">
        <v>5214</v>
      </c>
      <c r="C305" t="s">
        <v>4044</v>
      </c>
      <c r="D305" t="s">
        <v>1032</v>
      </c>
      <c r="E305" t="s">
        <v>4137</v>
      </c>
      <c r="F305" t="s">
        <v>1031</v>
      </c>
      <c r="G305" t="s">
        <v>6184</v>
      </c>
      <c r="H305" t="s">
        <v>1008</v>
      </c>
      <c r="I305" t="s">
        <v>1032</v>
      </c>
    </row>
    <row r="306" spans="1:9" x14ac:dyDescent="0.2">
      <c r="A306" t="s">
        <v>4718</v>
      </c>
      <c r="B306">
        <v>5215</v>
      </c>
      <c r="C306" t="s">
        <v>4044</v>
      </c>
      <c r="D306" t="s">
        <v>1034</v>
      </c>
      <c r="E306" t="s">
        <v>4137</v>
      </c>
      <c r="F306" t="s">
        <v>1033</v>
      </c>
      <c r="G306" t="s">
        <v>6185</v>
      </c>
      <c r="H306" t="s">
        <v>1008</v>
      </c>
      <c r="I306" t="s">
        <v>1034</v>
      </c>
    </row>
    <row r="307" spans="1:9" x14ac:dyDescent="0.2">
      <c r="A307" t="s">
        <v>4766</v>
      </c>
      <c r="B307">
        <v>5303</v>
      </c>
      <c r="C307" t="s">
        <v>4044</v>
      </c>
      <c r="D307" t="s">
        <v>1036</v>
      </c>
      <c r="E307" t="s">
        <v>4137</v>
      </c>
      <c r="F307" t="s">
        <v>1035</v>
      </c>
      <c r="G307" t="s">
        <v>6186</v>
      </c>
      <c r="H307" t="s">
        <v>1008</v>
      </c>
      <c r="I307" t="s">
        <v>1036</v>
      </c>
    </row>
    <row r="308" spans="1:9" x14ac:dyDescent="0.2">
      <c r="A308" t="s">
        <v>4814</v>
      </c>
      <c r="B308">
        <v>5327</v>
      </c>
      <c r="C308" t="s">
        <v>4044</v>
      </c>
      <c r="D308" t="s">
        <v>1038</v>
      </c>
      <c r="E308" t="s">
        <v>4137</v>
      </c>
      <c r="F308" t="s">
        <v>1037</v>
      </c>
      <c r="G308" t="s">
        <v>6187</v>
      </c>
      <c r="H308" t="s">
        <v>1008</v>
      </c>
      <c r="I308" t="s">
        <v>1038</v>
      </c>
    </row>
    <row r="309" spans="1:9" x14ac:dyDescent="0.2">
      <c r="A309" t="s">
        <v>4862</v>
      </c>
      <c r="B309">
        <v>5346</v>
      </c>
      <c r="C309" t="s">
        <v>4044</v>
      </c>
      <c r="D309" t="s">
        <v>1040</v>
      </c>
      <c r="E309" t="s">
        <v>4137</v>
      </c>
      <c r="F309" t="s">
        <v>1039</v>
      </c>
      <c r="G309" t="s">
        <v>6188</v>
      </c>
      <c r="H309" t="s">
        <v>1008</v>
      </c>
      <c r="I309" t="s">
        <v>1040</v>
      </c>
    </row>
    <row r="310" spans="1:9" x14ac:dyDescent="0.2">
      <c r="A310" t="s">
        <v>4909</v>
      </c>
      <c r="B310">
        <v>5348</v>
      </c>
      <c r="C310" t="s">
        <v>4044</v>
      </c>
      <c r="D310" t="s">
        <v>1042</v>
      </c>
      <c r="E310" t="s">
        <v>4137</v>
      </c>
      <c r="F310" t="s">
        <v>1041</v>
      </c>
      <c r="G310" t="s">
        <v>6189</v>
      </c>
      <c r="H310" t="s">
        <v>1008</v>
      </c>
      <c r="I310" t="s">
        <v>1042</v>
      </c>
    </row>
    <row r="311" spans="1:9" x14ac:dyDescent="0.2">
      <c r="A311" t="s">
        <v>4956</v>
      </c>
      <c r="B311">
        <v>5349</v>
      </c>
      <c r="C311" t="s">
        <v>4044</v>
      </c>
      <c r="D311" t="s">
        <v>1044</v>
      </c>
      <c r="E311" t="s">
        <v>4137</v>
      </c>
      <c r="F311" t="s">
        <v>1043</v>
      </c>
      <c r="G311" t="s">
        <v>6190</v>
      </c>
      <c r="H311" t="s">
        <v>1008</v>
      </c>
      <c r="I311" t="s">
        <v>1044</v>
      </c>
    </row>
    <row r="312" spans="1:9" x14ac:dyDescent="0.2">
      <c r="A312" t="s">
        <v>5001</v>
      </c>
      <c r="B312">
        <v>5361</v>
      </c>
      <c r="C312" t="s">
        <v>4044</v>
      </c>
      <c r="D312" t="s">
        <v>1046</v>
      </c>
      <c r="E312" t="s">
        <v>4137</v>
      </c>
      <c r="F312" t="s">
        <v>1045</v>
      </c>
      <c r="G312" t="s">
        <v>6191</v>
      </c>
      <c r="H312" t="s">
        <v>1008</v>
      </c>
      <c r="I312" t="s">
        <v>1046</v>
      </c>
    </row>
    <row r="313" spans="1:9" x14ac:dyDescent="0.2">
      <c r="A313" t="s">
        <v>5045</v>
      </c>
      <c r="B313">
        <v>5363</v>
      </c>
      <c r="C313" t="s">
        <v>4044</v>
      </c>
      <c r="D313" t="s">
        <v>1048</v>
      </c>
      <c r="E313" t="s">
        <v>4137</v>
      </c>
      <c r="F313" t="s">
        <v>1047</v>
      </c>
      <c r="G313" t="s">
        <v>6192</v>
      </c>
      <c r="H313" t="s">
        <v>1008</v>
      </c>
      <c r="I313" t="s">
        <v>1048</v>
      </c>
    </row>
    <row r="314" spans="1:9" x14ac:dyDescent="0.2">
      <c r="A314" t="s">
        <v>5084</v>
      </c>
      <c r="B314">
        <v>5366</v>
      </c>
      <c r="C314" t="s">
        <v>4044</v>
      </c>
      <c r="D314" t="s">
        <v>1050</v>
      </c>
      <c r="E314" t="s">
        <v>4137</v>
      </c>
      <c r="F314" t="s">
        <v>1049</v>
      </c>
      <c r="G314" t="s">
        <v>6193</v>
      </c>
      <c r="H314" t="s">
        <v>1008</v>
      </c>
      <c r="I314" t="s">
        <v>1050</v>
      </c>
    </row>
    <row r="315" spans="1:9" x14ac:dyDescent="0.2">
      <c r="A315" t="s">
        <v>5121</v>
      </c>
      <c r="B315">
        <v>5368</v>
      </c>
      <c r="C315" t="s">
        <v>4044</v>
      </c>
      <c r="D315" t="s">
        <v>1052</v>
      </c>
      <c r="E315" t="s">
        <v>4137</v>
      </c>
      <c r="F315" t="s">
        <v>1051</v>
      </c>
      <c r="G315" t="s">
        <v>6194</v>
      </c>
      <c r="H315" t="s">
        <v>1008</v>
      </c>
      <c r="I315" t="s">
        <v>1052</v>
      </c>
    </row>
    <row r="316" spans="1:9" x14ac:dyDescent="0.2">
      <c r="A316" t="s">
        <v>5157</v>
      </c>
      <c r="B316">
        <v>5434</v>
      </c>
      <c r="C316" t="s">
        <v>4044</v>
      </c>
      <c r="D316" t="s">
        <v>1054</v>
      </c>
      <c r="E316" t="s">
        <v>4137</v>
      </c>
      <c r="F316" t="s">
        <v>1053</v>
      </c>
      <c r="G316" t="s">
        <v>6195</v>
      </c>
      <c r="H316" t="s">
        <v>1008</v>
      </c>
      <c r="I316" t="s">
        <v>1054</v>
      </c>
    </row>
    <row r="317" spans="1:9" x14ac:dyDescent="0.2">
      <c r="A317" t="s">
        <v>5193</v>
      </c>
      <c r="B317">
        <v>5463</v>
      </c>
      <c r="C317" t="s">
        <v>4044</v>
      </c>
      <c r="D317" t="s">
        <v>1056</v>
      </c>
      <c r="E317" t="s">
        <v>4137</v>
      </c>
      <c r="F317" t="s">
        <v>1055</v>
      </c>
      <c r="G317" t="s">
        <v>6196</v>
      </c>
      <c r="H317" t="s">
        <v>1008</v>
      </c>
      <c r="I317" t="s">
        <v>1056</v>
      </c>
    </row>
    <row r="318" spans="1:9" x14ac:dyDescent="0.2">
      <c r="A318" t="s">
        <v>5228</v>
      </c>
      <c r="B318">
        <v>5464</v>
      </c>
      <c r="C318" t="s">
        <v>4044</v>
      </c>
      <c r="D318" t="s">
        <v>1058</v>
      </c>
      <c r="E318" t="s">
        <v>4137</v>
      </c>
      <c r="F318" t="s">
        <v>1057</v>
      </c>
      <c r="G318" t="s">
        <v>6197</v>
      </c>
      <c r="H318" t="s">
        <v>1008</v>
      </c>
      <c r="I318" t="s">
        <v>1058</v>
      </c>
    </row>
    <row r="319" spans="1:9" x14ac:dyDescent="0.2">
      <c r="A319" t="s">
        <v>4094</v>
      </c>
      <c r="B319">
        <v>6000</v>
      </c>
      <c r="C319" t="s">
        <v>4045</v>
      </c>
      <c r="D319" t="s">
        <v>1060</v>
      </c>
      <c r="E319" t="s">
        <v>4088</v>
      </c>
      <c r="F319" t="s">
        <v>1059</v>
      </c>
      <c r="G319" t="s">
        <v>6198</v>
      </c>
      <c r="H319" t="s">
        <v>1060</v>
      </c>
    </row>
    <row r="320" spans="1:9" x14ac:dyDescent="0.2">
      <c r="A320" t="s">
        <v>4143</v>
      </c>
      <c r="B320">
        <v>6201</v>
      </c>
      <c r="C320" t="s">
        <v>4045</v>
      </c>
      <c r="D320" t="s">
        <v>1062</v>
      </c>
      <c r="E320" t="s">
        <v>4137</v>
      </c>
      <c r="F320" t="s">
        <v>1061</v>
      </c>
      <c r="G320" t="s">
        <v>6199</v>
      </c>
      <c r="H320" t="s">
        <v>1060</v>
      </c>
      <c r="I320" t="s">
        <v>1062</v>
      </c>
    </row>
    <row r="321" spans="1:9" x14ac:dyDescent="0.2">
      <c r="A321" t="s">
        <v>4191</v>
      </c>
      <c r="B321">
        <v>6202</v>
      </c>
      <c r="C321" t="s">
        <v>4045</v>
      </c>
      <c r="D321" t="s">
        <v>1064</v>
      </c>
      <c r="E321" t="s">
        <v>4137</v>
      </c>
      <c r="F321" t="s">
        <v>1063</v>
      </c>
      <c r="G321" t="s">
        <v>6200</v>
      </c>
      <c r="H321" t="s">
        <v>1060</v>
      </c>
      <c r="I321" t="s">
        <v>1064</v>
      </c>
    </row>
    <row r="322" spans="1:9" x14ac:dyDescent="0.2">
      <c r="A322" t="s">
        <v>4239</v>
      </c>
      <c r="B322">
        <v>6203</v>
      </c>
      <c r="C322" t="s">
        <v>4045</v>
      </c>
      <c r="D322" t="s">
        <v>1066</v>
      </c>
      <c r="E322" t="s">
        <v>4137</v>
      </c>
      <c r="F322" t="s">
        <v>1065</v>
      </c>
      <c r="G322" t="s">
        <v>6201</v>
      </c>
      <c r="H322" t="s">
        <v>1060</v>
      </c>
      <c r="I322" t="s">
        <v>1066</v>
      </c>
    </row>
    <row r="323" spans="1:9" x14ac:dyDescent="0.2">
      <c r="A323" t="s">
        <v>4287</v>
      </c>
      <c r="B323">
        <v>6204</v>
      </c>
      <c r="C323" t="s">
        <v>4045</v>
      </c>
      <c r="D323" t="s">
        <v>1068</v>
      </c>
      <c r="E323" t="s">
        <v>4137</v>
      </c>
      <c r="F323" t="s">
        <v>1067</v>
      </c>
      <c r="G323" t="s">
        <v>6202</v>
      </c>
      <c r="H323" t="s">
        <v>1060</v>
      </c>
      <c r="I323" t="s">
        <v>1068</v>
      </c>
    </row>
    <row r="324" spans="1:9" x14ac:dyDescent="0.2">
      <c r="A324" t="s">
        <v>4335</v>
      </c>
      <c r="B324">
        <v>6205</v>
      </c>
      <c r="C324" t="s">
        <v>4045</v>
      </c>
      <c r="D324" t="s">
        <v>1070</v>
      </c>
      <c r="E324" t="s">
        <v>4137</v>
      </c>
      <c r="F324" t="s">
        <v>1069</v>
      </c>
      <c r="G324" t="s">
        <v>6203</v>
      </c>
      <c r="H324" t="s">
        <v>1060</v>
      </c>
      <c r="I324" t="s">
        <v>1070</v>
      </c>
    </row>
    <row r="325" spans="1:9" x14ac:dyDescent="0.2">
      <c r="A325" t="s">
        <v>4383</v>
      </c>
      <c r="B325">
        <v>6206</v>
      </c>
      <c r="C325" t="s">
        <v>4045</v>
      </c>
      <c r="D325" t="s">
        <v>1072</v>
      </c>
      <c r="E325" t="s">
        <v>4137</v>
      </c>
      <c r="F325" t="s">
        <v>1071</v>
      </c>
      <c r="G325" t="s">
        <v>6204</v>
      </c>
      <c r="H325" t="s">
        <v>1060</v>
      </c>
      <c r="I325" t="s">
        <v>1072</v>
      </c>
    </row>
    <row r="326" spans="1:9" x14ac:dyDescent="0.2">
      <c r="A326" t="s">
        <v>4431</v>
      </c>
      <c r="B326">
        <v>6207</v>
      </c>
      <c r="C326" t="s">
        <v>4045</v>
      </c>
      <c r="D326" t="s">
        <v>1074</v>
      </c>
      <c r="E326" t="s">
        <v>4137</v>
      </c>
      <c r="F326" t="s">
        <v>1073</v>
      </c>
      <c r="G326" t="s">
        <v>6205</v>
      </c>
      <c r="H326" t="s">
        <v>1060</v>
      </c>
      <c r="I326" t="s">
        <v>1074</v>
      </c>
    </row>
    <row r="327" spans="1:9" x14ac:dyDescent="0.2">
      <c r="A327" t="s">
        <v>4479</v>
      </c>
      <c r="B327">
        <v>6208</v>
      </c>
      <c r="C327" t="s">
        <v>4045</v>
      </c>
      <c r="D327" t="s">
        <v>1076</v>
      </c>
      <c r="E327" t="s">
        <v>4137</v>
      </c>
      <c r="F327" t="s">
        <v>1075</v>
      </c>
      <c r="G327" t="s">
        <v>6206</v>
      </c>
      <c r="H327" t="s">
        <v>1060</v>
      </c>
      <c r="I327" t="s">
        <v>1076</v>
      </c>
    </row>
    <row r="328" spans="1:9" x14ac:dyDescent="0.2">
      <c r="A328" t="s">
        <v>4527</v>
      </c>
      <c r="B328">
        <v>6209</v>
      </c>
      <c r="C328" t="s">
        <v>4045</v>
      </c>
      <c r="D328" t="s">
        <v>1078</v>
      </c>
      <c r="E328" t="s">
        <v>4137</v>
      </c>
      <c r="F328" t="s">
        <v>1077</v>
      </c>
      <c r="G328" t="s">
        <v>6207</v>
      </c>
      <c r="H328" t="s">
        <v>1060</v>
      </c>
      <c r="I328" t="s">
        <v>1078</v>
      </c>
    </row>
    <row r="329" spans="1:9" x14ac:dyDescent="0.2">
      <c r="A329" t="s">
        <v>4575</v>
      </c>
      <c r="B329">
        <v>6210</v>
      </c>
      <c r="C329" t="s">
        <v>4045</v>
      </c>
      <c r="D329" t="s">
        <v>1080</v>
      </c>
      <c r="E329" t="s">
        <v>4137</v>
      </c>
      <c r="F329" t="s">
        <v>1079</v>
      </c>
      <c r="G329" t="s">
        <v>6208</v>
      </c>
      <c r="H329" t="s">
        <v>1060</v>
      </c>
      <c r="I329" t="s">
        <v>1080</v>
      </c>
    </row>
    <row r="330" spans="1:9" x14ac:dyDescent="0.2">
      <c r="A330" t="s">
        <v>4623</v>
      </c>
      <c r="B330">
        <v>6211</v>
      </c>
      <c r="C330" t="s">
        <v>4045</v>
      </c>
      <c r="D330" t="s">
        <v>1082</v>
      </c>
      <c r="E330" t="s">
        <v>4137</v>
      </c>
      <c r="F330" t="s">
        <v>1081</v>
      </c>
      <c r="G330" t="s">
        <v>6209</v>
      </c>
      <c r="H330" t="s">
        <v>1060</v>
      </c>
      <c r="I330" t="s">
        <v>1082</v>
      </c>
    </row>
    <row r="331" spans="1:9" x14ac:dyDescent="0.2">
      <c r="A331" t="s">
        <v>4671</v>
      </c>
      <c r="B331">
        <v>6212</v>
      </c>
      <c r="C331" t="s">
        <v>4045</v>
      </c>
      <c r="D331" t="s">
        <v>1084</v>
      </c>
      <c r="E331" t="s">
        <v>4137</v>
      </c>
      <c r="F331" t="s">
        <v>1083</v>
      </c>
      <c r="G331" t="s">
        <v>6210</v>
      </c>
      <c r="H331" t="s">
        <v>1060</v>
      </c>
      <c r="I331" t="s">
        <v>1084</v>
      </c>
    </row>
    <row r="332" spans="1:9" x14ac:dyDescent="0.2">
      <c r="A332" t="s">
        <v>4719</v>
      </c>
      <c r="B332">
        <v>6213</v>
      </c>
      <c r="C332" t="s">
        <v>4045</v>
      </c>
      <c r="D332" t="s">
        <v>1086</v>
      </c>
      <c r="E332" t="s">
        <v>4137</v>
      </c>
      <c r="F332" t="s">
        <v>1085</v>
      </c>
      <c r="G332" t="s">
        <v>6211</v>
      </c>
      <c r="H332" t="s">
        <v>1060</v>
      </c>
      <c r="I332" t="s">
        <v>1086</v>
      </c>
    </row>
    <row r="333" spans="1:9" x14ac:dyDescent="0.2">
      <c r="A333" t="s">
        <v>4767</v>
      </c>
      <c r="B333">
        <v>6301</v>
      </c>
      <c r="C333" t="s">
        <v>4045</v>
      </c>
      <c r="D333" t="s">
        <v>1088</v>
      </c>
      <c r="E333" t="s">
        <v>4137</v>
      </c>
      <c r="F333" t="s">
        <v>1087</v>
      </c>
      <c r="G333" t="s">
        <v>6212</v>
      </c>
      <c r="H333" t="s">
        <v>1060</v>
      </c>
      <c r="I333" t="s">
        <v>1088</v>
      </c>
    </row>
    <row r="334" spans="1:9" x14ac:dyDescent="0.2">
      <c r="A334" t="s">
        <v>4815</v>
      </c>
      <c r="B334">
        <v>6302</v>
      </c>
      <c r="C334" t="s">
        <v>4045</v>
      </c>
      <c r="D334" t="s">
        <v>1090</v>
      </c>
      <c r="E334" t="s">
        <v>4137</v>
      </c>
      <c r="F334" t="s">
        <v>1089</v>
      </c>
      <c r="G334" t="s">
        <v>6213</v>
      </c>
      <c r="H334" t="s">
        <v>1060</v>
      </c>
      <c r="I334" t="s">
        <v>1090</v>
      </c>
    </row>
    <row r="335" spans="1:9" x14ac:dyDescent="0.2">
      <c r="A335" t="s">
        <v>4863</v>
      </c>
      <c r="B335">
        <v>6321</v>
      </c>
      <c r="C335" t="s">
        <v>4045</v>
      </c>
      <c r="D335" t="s">
        <v>1092</v>
      </c>
      <c r="E335" t="s">
        <v>4137</v>
      </c>
      <c r="F335" t="s">
        <v>1091</v>
      </c>
      <c r="G335" t="s">
        <v>6214</v>
      </c>
      <c r="H335" t="s">
        <v>1060</v>
      </c>
      <c r="I335" t="s">
        <v>1092</v>
      </c>
    </row>
    <row r="336" spans="1:9" x14ac:dyDescent="0.2">
      <c r="A336" t="s">
        <v>4910</v>
      </c>
      <c r="B336">
        <v>6322</v>
      </c>
      <c r="C336" t="s">
        <v>4045</v>
      </c>
      <c r="D336" t="s">
        <v>1094</v>
      </c>
      <c r="E336" t="s">
        <v>4137</v>
      </c>
      <c r="F336" t="s">
        <v>1093</v>
      </c>
      <c r="G336" t="s">
        <v>6215</v>
      </c>
      <c r="H336" t="s">
        <v>1060</v>
      </c>
      <c r="I336" t="s">
        <v>1094</v>
      </c>
    </row>
    <row r="337" spans="1:9" x14ac:dyDescent="0.2">
      <c r="A337" t="s">
        <v>4957</v>
      </c>
      <c r="B337">
        <v>6323</v>
      </c>
      <c r="C337" t="s">
        <v>4045</v>
      </c>
      <c r="D337" t="s">
        <v>1096</v>
      </c>
      <c r="E337" t="s">
        <v>4137</v>
      </c>
      <c r="F337" t="s">
        <v>1095</v>
      </c>
      <c r="G337" t="s">
        <v>6216</v>
      </c>
      <c r="H337" t="s">
        <v>1060</v>
      </c>
      <c r="I337" t="s">
        <v>1096</v>
      </c>
    </row>
    <row r="338" spans="1:9" x14ac:dyDescent="0.2">
      <c r="A338" t="s">
        <v>5002</v>
      </c>
      <c r="B338">
        <v>6324</v>
      </c>
      <c r="C338" t="s">
        <v>4045</v>
      </c>
      <c r="D338" t="s">
        <v>1098</v>
      </c>
      <c r="E338" t="s">
        <v>4137</v>
      </c>
      <c r="F338" t="s">
        <v>1097</v>
      </c>
      <c r="G338" t="s">
        <v>6217</v>
      </c>
      <c r="H338" t="s">
        <v>1060</v>
      </c>
      <c r="I338" t="s">
        <v>1098</v>
      </c>
    </row>
    <row r="339" spans="1:9" x14ac:dyDescent="0.2">
      <c r="A339" t="s">
        <v>5046</v>
      </c>
      <c r="B339">
        <v>6341</v>
      </c>
      <c r="C339" t="s">
        <v>4045</v>
      </c>
      <c r="D339" t="s">
        <v>1100</v>
      </c>
      <c r="E339" t="s">
        <v>4137</v>
      </c>
      <c r="F339" t="s">
        <v>1099</v>
      </c>
      <c r="G339" t="s">
        <v>6218</v>
      </c>
      <c r="H339" t="s">
        <v>1060</v>
      </c>
      <c r="I339" t="s">
        <v>1100</v>
      </c>
    </row>
    <row r="340" spans="1:9" x14ac:dyDescent="0.2">
      <c r="A340" t="s">
        <v>5085</v>
      </c>
      <c r="B340">
        <v>6361</v>
      </c>
      <c r="C340" t="s">
        <v>4045</v>
      </c>
      <c r="D340" t="s">
        <v>1102</v>
      </c>
      <c r="E340" t="s">
        <v>4137</v>
      </c>
      <c r="F340" t="s">
        <v>1101</v>
      </c>
      <c r="G340" t="s">
        <v>6219</v>
      </c>
      <c r="H340" t="s">
        <v>1060</v>
      </c>
      <c r="I340" t="s">
        <v>1102</v>
      </c>
    </row>
    <row r="341" spans="1:9" x14ac:dyDescent="0.2">
      <c r="A341" t="s">
        <v>5122</v>
      </c>
      <c r="B341">
        <v>6362</v>
      </c>
      <c r="C341" t="s">
        <v>4045</v>
      </c>
      <c r="D341" t="s">
        <v>1104</v>
      </c>
      <c r="E341" t="s">
        <v>4137</v>
      </c>
      <c r="F341" t="s">
        <v>1103</v>
      </c>
      <c r="G341" t="s">
        <v>6220</v>
      </c>
      <c r="H341" t="s">
        <v>1060</v>
      </c>
      <c r="I341" t="s">
        <v>1104</v>
      </c>
    </row>
    <row r="342" spans="1:9" x14ac:dyDescent="0.2">
      <c r="A342" t="s">
        <v>5158</v>
      </c>
      <c r="B342">
        <v>6363</v>
      </c>
      <c r="C342" t="s">
        <v>4045</v>
      </c>
      <c r="D342" t="s">
        <v>1106</v>
      </c>
      <c r="E342" t="s">
        <v>4137</v>
      </c>
      <c r="F342" t="s">
        <v>1105</v>
      </c>
      <c r="G342" t="s">
        <v>6221</v>
      </c>
      <c r="H342" t="s">
        <v>1060</v>
      </c>
      <c r="I342" t="s">
        <v>1106</v>
      </c>
    </row>
    <row r="343" spans="1:9" x14ac:dyDescent="0.2">
      <c r="A343" t="s">
        <v>5194</v>
      </c>
      <c r="B343">
        <v>6364</v>
      </c>
      <c r="C343" t="s">
        <v>4045</v>
      </c>
      <c r="D343" t="s">
        <v>1108</v>
      </c>
      <c r="E343" t="s">
        <v>4137</v>
      </c>
      <c r="F343" t="s">
        <v>1107</v>
      </c>
      <c r="G343" t="s">
        <v>6222</v>
      </c>
      <c r="H343" t="s">
        <v>1060</v>
      </c>
      <c r="I343" t="s">
        <v>1108</v>
      </c>
    </row>
    <row r="344" spans="1:9" x14ac:dyDescent="0.2">
      <c r="A344" t="s">
        <v>5229</v>
      </c>
      <c r="B344">
        <v>6365</v>
      </c>
      <c r="C344" t="s">
        <v>4045</v>
      </c>
      <c r="D344" t="s">
        <v>1110</v>
      </c>
      <c r="E344" t="s">
        <v>4137</v>
      </c>
      <c r="F344" t="s">
        <v>1109</v>
      </c>
      <c r="G344" t="s">
        <v>6223</v>
      </c>
      <c r="H344" t="s">
        <v>1060</v>
      </c>
      <c r="I344" t="s">
        <v>1110</v>
      </c>
    </row>
    <row r="345" spans="1:9" x14ac:dyDescent="0.2">
      <c r="A345" t="s">
        <v>5262</v>
      </c>
      <c r="B345">
        <v>6366</v>
      </c>
      <c r="C345" t="s">
        <v>4045</v>
      </c>
      <c r="D345" t="s">
        <v>1112</v>
      </c>
      <c r="E345" t="s">
        <v>4137</v>
      </c>
      <c r="F345" t="s">
        <v>1111</v>
      </c>
      <c r="G345" t="s">
        <v>6224</v>
      </c>
      <c r="H345" t="s">
        <v>1060</v>
      </c>
      <c r="I345" t="s">
        <v>1112</v>
      </c>
    </row>
    <row r="346" spans="1:9" x14ac:dyDescent="0.2">
      <c r="A346" t="s">
        <v>5294</v>
      </c>
      <c r="B346">
        <v>6367</v>
      </c>
      <c r="C346" t="s">
        <v>4045</v>
      </c>
      <c r="D346" t="s">
        <v>1114</v>
      </c>
      <c r="E346" t="s">
        <v>4137</v>
      </c>
      <c r="F346" t="s">
        <v>1113</v>
      </c>
      <c r="G346" t="s">
        <v>6225</v>
      </c>
      <c r="H346" t="s">
        <v>1060</v>
      </c>
      <c r="I346" t="s">
        <v>1114</v>
      </c>
    </row>
    <row r="347" spans="1:9" x14ac:dyDescent="0.2">
      <c r="A347" t="s">
        <v>5324</v>
      </c>
      <c r="B347">
        <v>6381</v>
      </c>
      <c r="C347" t="s">
        <v>4045</v>
      </c>
      <c r="D347" t="s">
        <v>1116</v>
      </c>
      <c r="E347" t="s">
        <v>4137</v>
      </c>
      <c r="F347" t="s">
        <v>1115</v>
      </c>
      <c r="G347" t="s">
        <v>6226</v>
      </c>
      <c r="H347" t="s">
        <v>1060</v>
      </c>
      <c r="I347" t="s">
        <v>1116</v>
      </c>
    </row>
    <row r="348" spans="1:9" x14ac:dyDescent="0.2">
      <c r="A348" t="s">
        <v>5352</v>
      </c>
      <c r="B348">
        <v>6382</v>
      </c>
      <c r="C348" t="s">
        <v>4045</v>
      </c>
      <c r="D348" t="s">
        <v>1118</v>
      </c>
      <c r="E348" t="s">
        <v>4137</v>
      </c>
      <c r="F348" t="s">
        <v>1117</v>
      </c>
      <c r="G348" t="s">
        <v>6227</v>
      </c>
      <c r="H348" t="s">
        <v>1060</v>
      </c>
      <c r="I348" t="s">
        <v>1118</v>
      </c>
    </row>
    <row r="349" spans="1:9" x14ac:dyDescent="0.2">
      <c r="A349" t="s">
        <v>5380</v>
      </c>
      <c r="B349">
        <v>6401</v>
      </c>
      <c r="C349" t="s">
        <v>4045</v>
      </c>
      <c r="D349" t="s">
        <v>1120</v>
      </c>
      <c r="E349" t="s">
        <v>4137</v>
      </c>
      <c r="F349" t="s">
        <v>1119</v>
      </c>
      <c r="G349" t="s">
        <v>6228</v>
      </c>
      <c r="H349" t="s">
        <v>1060</v>
      </c>
      <c r="I349" t="s">
        <v>1120</v>
      </c>
    </row>
    <row r="350" spans="1:9" x14ac:dyDescent="0.2">
      <c r="A350" t="s">
        <v>5407</v>
      </c>
      <c r="B350">
        <v>6402</v>
      </c>
      <c r="C350" t="s">
        <v>4045</v>
      </c>
      <c r="D350" t="s">
        <v>1122</v>
      </c>
      <c r="E350" t="s">
        <v>4137</v>
      </c>
      <c r="F350" t="s">
        <v>1121</v>
      </c>
      <c r="G350" t="s">
        <v>6229</v>
      </c>
      <c r="H350" t="s">
        <v>1060</v>
      </c>
      <c r="I350" t="s">
        <v>1122</v>
      </c>
    </row>
    <row r="351" spans="1:9" x14ac:dyDescent="0.2">
      <c r="A351" t="s">
        <v>5432</v>
      </c>
      <c r="B351">
        <v>6403</v>
      </c>
      <c r="C351" t="s">
        <v>4045</v>
      </c>
      <c r="D351" t="s">
        <v>1124</v>
      </c>
      <c r="E351" t="s">
        <v>4137</v>
      </c>
      <c r="F351" t="s">
        <v>1123</v>
      </c>
      <c r="G351" t="s">
        <v>6230</v>
      </c>
      <c r="H351" t="s">
        <v>1060</v>
      </c>
      <c r="I351" t="s">
        <v>1124</v>
      </c>
    </row>
    <row r="352" spans="1:9" x14ac:dyDescent="0.2">
      <c r="A352" t="s">
        <v>5457</v>
      </c>
      <c r="B352">
        <v>6426</v>
      </c>
      <c r="C352" t="s">
        <v>4045</v>
      </c>
      <c r="D352" t="s">
        <v>1126</v>
      </c>
      <c r="E352" t="s">
        <v>4137</v>
      </c>
      <c r="F352" t="s">
        <v>1125</v>
      </c>
      <c r="G352" t="s">
        <v>6231</v>
      </c>
      <c r="H352" t="s">
        <v>1060</v>
      </c>
      <c r="I352" t="s">
        <v>1126</v>
      </c>
    </row>
    <row r="353" spans="1:9" x14ac:dyDescent="0.2">
      <c r="A353" t="s">
        <v>5481</v>
      </c>
      <c r="B353">
        <v>6428</v>
      </c>
      <c r="C353" t="s">
        <v>4045</v>
      </c>
      <c r="D353" t="s">
        <v>1128</v>
      </c>
      <c r="E353" t="s">
        <v>4137</v>
      </c>
      <c r="F353" t="s">
        <v>1127</v>
      </c>
      <c r="G353" t="s">
        <v>6232</v>
      </c>
      <c r="H353" t="s">
        <v>1060</v>
      </c>
      <c r="I353" t="s">
        <v>1128</v>
      </c>
    </row>
    <row r="354" spans="1:9" x14ac:dyDescent="0.2">
      <c r="A354" t="s">
        <v>5504</v>
      </c>
      <c r="B354">
        <v>6461</v>
      </c>
      <c r="C354" t="s">
        <v>4045</v>
      </c>
      <c r="D354" t="s">
        <v>1130</v>
      </c>
      <c r="E354" t="s">
        <v>4137</v>
      </c>
      <c r="F354" t="s">
        <v>1129</v>
      </c>
      <c r="G354" t="s">
        <v>6233</v>
      </c>
      <c r="H354" t="s">
        <v>1060</v>
      </c>
      <c r="I354" t="s">
        <v>1130</v>
      </c>
    </row>
    <row r="355" spans="1:9" x14ac:dyDescent="0.2">
      <c r="A355" t="s">
        <v>4095</v>
      </c>
      <c r="B355">
        <v>7000</v>
      </c>
      <c r="C355" t="s">
        <v>4046</v>
      </c>
      <c r="D355" t="s">
        <v>1132</v>
      </c>
      <c r="E355" t="s">
        <v>4088</v>
      </c>
      <c r="F355" t="s">
        <v>1131</v>
      </c>
      <c r="G355" t="s">
        <v>6234</v>
      </c>
      <c r="H355" t="s">
        <v>1132</v>
      </c>
    </row>
    <row r="356" spans="1:9" x14ac:dyDescent="0.2">
      <c r="A356" t="s">
        <v>4144</v>
      </c>
      <c r="B356">
        <v>7201</v>
      </c>
      <c r="C356" t="s">
        <v>4046</v>
      </c>
      <c r="D356" t="s">
        <v>1134</v>
      </c>
      <c r="E356" t="s">
        <v>4137</v>
      </c>
      <c r="F356" t="s">
        <v>1133</v>
      </c>
      <c r="G356" t="s">
        <v>6235</v>
      </c>
      <c r="H356" t="s">
        <v>1132</v>
      </c>
      <c r="I356" t="s">
        <v>1134</v>
      </c>
    </row>
    <row r="357" spans="1:9" x14ac:dyDescent="0.2">
      <c r="A357" t="s">
        <v>4192</v>
      </c>
      <c r="B357">
        <v>7202</v>
      </c>
      <c r="C357" t="s">
        <v>4046</v>
      </c>
      <c r="D357" t="s">
        <v>1136</v>
      </c>
      <c r="E357" t="s">
        <v>4137</v>
      </c>
      <c r="F357" t="s">
        <v>1135</v>
      </c>
      <c r="G357" t="s">
        <v>6236</v>
      </c>
      <c r="H357" t="s">
        <v>1132</v>
      </c>
      <c r="I357" t="s">
        <v>1136</v>
      </c>
    </row>
    <row r="358" spans="1:9" x14ac:dyDescent="0.2">
      <c r="A358" t="s">
        <v>4240</v>
      </c>
      <c r="B358">
        <v>7203</v>
      </c>
      <c r="C358" t="s">
        <v>4046</v>
      </c>
      <c r="D358" t="s">
        <v>1138</v>
      </c>
      <c r="E358" t="s">
        <v>4137</v>
      </c>
      <c r="F358" t="s">
        <v>1137</v>
      </c>
      <c r="G358" t="s">
        <v>6237</v>
      </c>
      <c r="H358" t="s">
        <v>1132</v>
      </c>
      <c r="I358" t="s">
        <v>1138</v>
      </c>
    </row>
    <row r="359" spans="1:9" x14ac:dyDescent="0.2">
      <c r="A359" t="s">
        <v>4288</v>
      </c>
      <c r="B359">
        <v>7204</v>
      </c>
      <c r="C359" t="s">
        <v>4046</v>
      </c>
      <c r="D359" t="s">
        <v>1140</v>
      </c>
      <c r="E359" t="s">
        <v>4137</v>
      </c>
      <c r="F359" t="s">
        <v>1139</v>
      </c>
      <c r="G359" t="s">
        <v>6238</v>
      </c>
      <c r="H359" t="s">
        <v>1132</v>
      </c>
      <c r="I359" t="s">
        <v>1140</v>
      </c>
    </row>
    <row r="360" spans="1:9" x14ac:dyDescent="0.2">
      <c r="A360" t="s">
        <v>4336</v>
      </c>
      <c r="B360">
        <v>7205</v>
      </c>
      <c r="C360" t="s">
        <v>4046</v>
      </c>
      <c r="D360" t="s">
        <v>1142</v>
      </c>
      <c r="E360" t="s">
        <v>4137</v>
      </c>
      <c r="F360" t="s">
        <v>1141</v>
      </c>
      <c r="G360" t="s">
        <v>6239</v>
      </c>
      <c r="H360" t="s">
        <v>1132</v>
      </c>
      <c r="I360" t="s">
        <v>1142</v>
      </c>
    </row>
    <row r="361" spans="1:9" x14ac:dyDescent="0.2">
      <c r="A361" t="s">
        <v>4384</v>
      </c>
      <c r="B361">
        <v>7207</v>
      </c>
      <c r="C361" t="s">
        <v>4046</v>
      </c>
      <c r="D361" t="s">
        <v>1144</v>
      </c>
      <c r="E361" t="s">
        <v>4137</v>
      </c>
      <c r="F361" t="s">
        <v>1143</v>
      </c>
      <c r="G361" t="s">
        <v>6240</v>
      </c>
      <c r="H361" t="s">
        <v>1132</v>
      </c>
      <c r="I361" t="s">
        <v>1144</v>
      </c>
    </row>
    <row r="362" spans="1:9" x14ac:dyDescent="0.2">
      <c r="A362" t="s">
        <v>4432</v>
      </c>
      <c r="B362">
        <v>7208</v>
      </c>
      <c r="C362" t="s">
        <v>4046</v>
      </c>
      <c r="D362" t="s">
        <v>1146</v>
      </c>
      <c r="E362" t="s">
        <v>4137</v>
      </c>
      <c r="F362" t="s">
        <v>1145</v>
      </c>
      <c r="G362" t="s">
        <v>6241</v>
      </c>
      <c r="H362" t="s">
        <v>1132</v>
      </c>
      <c r="I362" t="s">
        <v>1146</v>
      </c>
    </row>
    <row r="363" spans="1:9" x14ac:dyDescent="0.2">
      <c r="A363" t="s">
        <v>4480</v>
      </c>
      <c r="B363">
        <v>7209</v>
      </c>
      <c r="C363" t="s">
        <v>4046</v>
      </c>
      <c r="D363" t="s">
        <v>1148</v>
      </c>
      <c r="E363" t="s">
        <v>4137</v>
      </c>
      <c r="F363" t="s">
        <v>1147</v>
      </c>
      <c r="G363" t="s">
        <v>6242</v>
      </c>
      <c r="H363" t="s">
        <v>1132</v>
      </c>
      <c r="I363" t="s">
        <v>1148</v>
      </c>
    </row>
    <row r="364" spans="1:9" x14ac:dyDescent="0.2">
      <c r="A364" t="s">
        <v>4528</v>
      </c>
      <c r="B364">
        <v>7210</v>
      </c>
      <c r="C364" t="s">
        <v>4046</v>
      </c>
      <c r="D364" t="s">
        <v>1150</v>
      </c>
      <c r="E364" t="s">
        <v>4137</v>
      </c>
      <c r="F364" t="s">
        <v>1149</v>
      </c>
      <c r="G364" t="s">
        <v>6243</v>
      </c>
      <c r="H364" t="s">
        <v>1132</v>
      </c>
      <c r="I364" t="s">
        <v>1150</v>
      </c>
    </row>
    <row r="365" spans="1:9" x14ac:dyDescent="0.2">
      <c r="A365" t="s">
        <v>4576</v>
      </c>
      <c r="B365">
        <v>7211</v>
      </c>
      <c r="C365" t="s">
        <v>4046</v>
      </c>
      <c r="D365" t="s">
        <v>1152</v>
      </c>
      <c r="E365" t="s">
        <v>4137</v>
      </c>
      <c r="F365" t="s">
        <v>1151</v>
      </c>
      <c r="G365" t="s">
        <v>6244</v>
      </c>
      <c r="H365" t="s">
        <v>1132</v>
      </c>
      <c r="I365" t="s">
        <v>1152</v>
      </c>
    </row>
    <row r="366" spans="1:9" x14ac:dyDescent="0.2">
      <c r="A366" t="s">
        <v>4624</v>
      </c>
      <c r="B366">
        <v>7212</v>
      </c>
      <c r="C366" t="s">
        <v>4046</v>
      </c>
      <c r="D366" t="s">
        <v>1154</v>
      </c>
      <c r="E366" t="s">
        <v>4137</v>
      </c>
      <c r="F366" t="s">
        <v>1153</v>
      </c>
      <c r="G366" t="s">
        <v>6245</v>
      </c>
      <c r="H366" t="s">
        <v>1132</v>
      </c>
      <c r="I366" t="s">
        <v>1154</v>
      </c>
    </row>
    <row r="367" spans="1:9" x14ac:dyDescent="0.2">
      <c r="A367" t="s">
        <v>4672</v>
      </c>
      <c r="B367">
        <v>7213</v>
      </c>
      <c r="C367" t="s">
        <v>4046</v>
      </c>
      <c r="D367" t="s">
        <v>490</v>
      </c>
      <c r="E367" t="s">
        <v>4137</v>
      </c>
      <c r="F367" t="s">
        <v>1155</v>
      </c>
      <c r="G367" t="s">
        <v>6246</v>
      </c>
      <c r="H367" t="s">
        <v>1132</v>
      </c>
      <c r="I367" t="s">
        <v>490</v>
      </c>
    </row>
    <row r="368" spans="1:9" x14ac:dyDescent="0.2">
      <c r="A368" t="s">
        <v>4720</v>
      </c>
      <c r="B368">
        <v>7214</v>
      </c>
      <c r="C368" t="s">
        <v>4046</v>
      </c>
      <c r="D368" t="s">
        <v>1157</v>
      </c>
      <c r="E368" t="s">
        <v>4137</v>
      </c>
      <c r="F368" t="s">
        <v>1156</v>
      </c>
      <c r="G368" t="s">
        <v>6247</v>
      </c>
      <c r="H368" t="s">
        <v>1132</v>
      </c>
      <c r="I368" t="s">
        <v>1157</v>
      </c>
    </row>
    <row r="369" spans="1:9" x14ac:dyDescent="0.2">
      <c r="A369" t="s">
        <v>4768</v>
      </c>
      <c r="B369">
        <v>7301</v>
      </c>
      <c r="C369" t="s">
        <v>4046</v>
      </c>
      <c r="D369" t="s">
        <v>1159</v>
      </c>
      <c r="E369" t="s">
        <v>4137</v>
      </c>
      <c r="F369" t="s">
        <v>1158</v>
      </c>
      <c r="G369" t="s">
        <v>6248</v>
      </c>
      <c r="H369" t="s">
        <v>1132</v>
      </c>
      <c r="I369" t="s">
        <v>1159</v>
      </c>
    </row>
    <row r="370" spans="1:9" x14ac:dyDescent="0.2">
      <c r="A370" t="s">
        <v>4816</v>
      </c>
      <c r="B370">
        <v>7303</v>
      </c>
      <c r="C370" t="s">
        <v>4046</v>
      </c>
      <c r="D370" t="s">
        <v>1161</v>
      </c>
      <c r="E370" t="s">
        <v>4137</v>
      </c>
      <c r="F370" t="s">
        <v>1160</v>
      </c>
      <c r="G370" t="s">
        <v>6249</v>
      </c>
      <c r="H370" t="s">
        <v>1132</v>
      </c>
      <c r="I370" t="s">
        <v>1161</v>
      </c>
    </row>
    <row r="371" spans="1:9" x14ac:dyDescent="0.2">
      <c r="A371" t="s">
        <v>4864</v>
      </c>
      <c r="B371">
        <v>7308</v>
      </c>
      <c r="C371" t="s">
        <v>4046</v>
      </c>
      <c r="D371" t="s">
        <v>1163</v>
      </c>
      <c r="E371" t="s">
        <v>4137</v>
      </c>
      <c r="F371" t="s">
        <v>1162</v>
      </c>
      <c r="G371" t="s">
        <v>6250</v>
      </c>
      <c r="H371" t="s">
        <v>1132</v>
      </c>
      <c r="I371" t="s">
        <v>1163</v>
      </c>
    </row>
    <row r="372" spans="1:9" x14ac:dyDescent="0.2">
      <c r="A372" t="s">
        <v>4911</v>
      </c>
      <c r="B372">
        <v>7322</v>
      </c>
      <c r="C372" t="s">
        <v>4046</v>
      </c>
      <c r="D372" t="s">
        <v>1165</v>
      </c>
      <c r="E372" t="s">
        <v>4137</v>
      </c>
      <c r="F372" t="s">
        <v>1164</v>
      </c>
      <c r="G372" t="s">
        <v>6251</v>
      </c>
      <c r="H372" t="s">
        <v>1132</v>
      </c>
      <c r="I372" t="s">
        <v>1165</v>
      </c>
    </row>
    <row r="373" spans="1:9" x14ac:dyDescent="0.2">
      <c r="A373" t="s">
        <v>4958</v>
      </c>
      <c r="B373">
        <v>7342</v>
      </c>
      <c r="C373" t="s">
        <v>4046</v>
      </c>
      <c r="D373" t="s">
        <v>1167</v>
      </c>
      <c r="E373" t="s">
        <v>4137</v>
      </c>
      <c r="F373" t="s">
        <v>1166</v>
      </c>
      <c r="G373" t="s">
        <v>6252</v>
      </c>
      <c r="H373" t="s">
        <v>1132</v>
      </c>
      <c r="I373" t="s">
        <v>1167</v>
      </c>
    </row>
    <row r="374" spans="1:9" x14ac:dyDescent="0.2">
      <c r="A374" t="s">
        <v>5003</v>
      </c>
      <c r="B374">
        <v>7344</v>
      </c>
      <c r="C374" t="s">
        <v>4046</v>
      </c>
      <c r="D374" t="s">
        <v>1169</v>
      </c>
      <c r="E374" t="s">
        <v>4137</v>
      </c>
      <c r="F374" t="s">
        <v>1168</v>
      </c>
      <c r="G374" t="s">
        <v>6253</v>
      </c>
      <c r="H374" t="s">
        <v>1132</v>
      </c>
      <c r="I374" t="s">
        <v>1169</v>
      </c>
    </row>
    <row r="375" spans="1:9" x14ac:dyDescent="0.2">
      <c r="A375" t="s">
        <v>5047</v>
      </c>
      <c r="B375">
        <v>7362</v>
      </c>
      <c r="C375" t="s">
        <v>4046</v>
      </c>
      <c r="D375" t="s">
        <v>1171</v>
      </c>
      <c r="E375" t="s">
        <v>4137</v>
      </c>
      <c r="F375" t="s">
        <v>1170</v>
      </c>
      <c r="G375" t="s">
        <v>6254</v>
      </c>
      <c r="H375" t="s">
        <v>1132</v>
      </c>
      <c r="I375" t="s">
        <v>1171</v>
      </c>
    </row>
    <row r="376" spans="1:9" x14ac:dyDescent="0.2">
      <c r="A376" t="s">
        <v>5086</v>
      </c>
      <c r="B376">
        <v>7364</v>
      </c>
      <c r="C376" t="s">
        <v>4046</v>
      </c>
      <c r="D376" t="s">
        <v>1173</v>
      </c>
      <c r="E376" t="s">
        <v>4137</v>
      </c>
      <c r="F376" t="s">
        <v>1172</v>
      </c>
      <c r="G376" t="s">
        <v>6255</v>
      </c>
      <c r="H376" t="s">
        <v>1132</v>
      </c>
      <c r="I376" t="s">
        <v>1173</v>
      </c>
    </row>
    <row r="377" spans="1:9" x14ac:dyDescent="0.2">
      <c r="A377" t="s">
        <v>5123</v>
      </c>
      <c r="B377">
        <v>7367</v>
      </c>
      <c r="C377" t="s">
        <v>4046</v>
      </c>
      <c r="D377" t="s">
        <v>1175</v>
      </c>
      <c r="E377" t="s">
        <v>4137</v>
      </c>
      <c r="F377" t="s">
        <v>1174</v>
      </c>
      <c r="G377" t="s">
        <v>6256</v>
      </c>
      <c r="H377" t="s">
        <v>1132</v>
      </c>
      <c r="I377" t="s">
        <v>1175</v>
      </c>
    </row>
    <row r="378" spans="1:9" x14ac:dyDescent="0.2">
      <c r="A378" t="s">
        <v>5159</v>
      </c>
      <c r="B378">
        <v>7368</v>
      </c>
      <c r="C378" t="s">
        <v>4046</v>
      </c>
      <c r="D378" t="s">
        <v>1177</v>
      </c>
      <c r="E378" t="s">
        <v>4137</v>
      </c>
      <c r="F378" t="s">
        <v>1176</v>
      </c>
      <c r="G378" t="s">
        <v>6257</v>
      </c>
      <c r="H378" t="s">
        <v>1132</v>
      </c>
      <c r="I378" t="s">
        <v>1177</v>
      </c>
    </row>
    <row r="379" spans="1:9" x14ac:dyDescent="0.2">
      <c r="A379" t="s">
        <v>5195</v>
      </c>
      <c r="B379">
        <v>7402</v>
      </c>
      <c r="C379" t="s">
        <v>4046</v>
      </c>
      <c r="D379" t="s">
        <v>1179</v>
      </c>
      <c r="E379" t="s">
        <v>4137</v>
      </c>
      <c r="F379" t="s">
        <v>1178</v>
      </c>
      <c r="G379" t="s">
        <v>6258</v>
      </c>
      <c r="H379" t="s">
        <v>1132</v>
      </c>
      <c r="I379" t="s">
        <v>1179</v>
      </c>
    </row>
    <row r="380" spans="1:9" x14ac:dyDescent="0.2">
      <c r="A380" t="s">
        <v>5230</v>
      </c>
      <c r="B380">
        <v>7405</v>
      </c>
      <c r="C380" t="s">
        <v>4046</v>
      </c>
      <c r="D380" t="s">
        <v>1181</v>
      </c>
      <c r="E380" t="s">
        <v>4137</v>
      </c>
      <c r="F380" t="s">
        <v>1180</v>
      </c>
      <c r="G380" t="s">
        <v>6259</v>
      </c>
      <c r="H380" t="s">
        <v>1132</v>
      </c>
      <c r="I380" t="s">
        <v>1181</v>
      </c>
    </row>
    <row r="381" spans="1:9" x14ac:dyDescent="0.2">
      <c r="A381" t="s">
        <v>5263</v>
      </c>
      <c r="B381">
        <v>7407</v>
      </c>
      <c r="C381" t="s">
        <v>4046</v>
      </c>
      <c r="D381" t="s">
        <v>1183</v>
      </c>
      <c r="E381" t="s">
        <v>4137</v>
      </c>
      <c r="F381" t="s">
        <v>1182</v>
      </c>
      <c r="G381" t="s">
        <v>6260</v>
      </c>
      <c r="H381" t="s">
        <v>1132</v>
      </c>
      <c r="I381" t="s">
        <v>1183</v>
      </c>
    </row>
    <row r="382" spans="1:9" x14ac:dyDescent="0.2">
      <c r="A382" t="s">
        <v>5295</v>
      </c>
      <c r="B382">
        <v>7408</v>
      </c>
      <c r="C382" t="s">
        <v>4046</v>
      </c>
      <c r="D382" t="s">
        <v>1185</v>
      </c>
      <c r="E382" t="s">
        <v>4137</v>
      </c>
      <c r="F382" t="s">
        <v>1184</v>
      </c>
      <c r="G382" t="s">
        <v>6261</v>
      </c>
      <c r="H382" t="s">
        <v>1132</v>
      </c>
      <c r="I382" t="s">
        <v>1185</v>
      </c>
    </row>
    <row r="383" spans="1:9" x14ac:dyDescent="0.2">
      <c r="A383" t="s">
        <v>5325</v>
      </c>
      <c r="B383">
        <v>7421</v>
      </c>
      <c r="C383" t="s">
        <v>4046</v>
      </c>
      <c r="D383" t="s">
        <v>1187</v>
      </c>
      <c r="E383" t="s">
        <v>4137</v>
      </c>
      <c r="F383" t="s">
        <v>1186</v>
      </c>
      <c r="G383" t="s">
        <v>6262</v>
      </c>
      <c r="H383" t="s">
        <v>1132</v>
      </c>
      <c r="I383" t="s">
        <v>1187</v>
      </c>
    </row>
    <row r="384" spans="1:9" x14ac:dyDescent="0.2">
      <c r="A384" t="s">
        <v>5353</v>
      </c>
      <c r="B384">
        <v>7422</v>
      </c>
      <c r="C384" t="s">
        <v>4046</v>
      </c>
      <c r="D384" t="s">
        <v>1189</v>
      </c>
      <c r="E384" t="s">
        <v>4137</v>
      </c>
      <c r="F384" t="s">
        <v>1188</v>
      </c>
      <c r="G384" t="s">
        <v>6263</v>
      </c>
      <c r="H384" t="s">
        <v>1132</v>
      </c>
      <c r="I384" t="s">
        <v>1189</v>
      </c>
    </row>
    <row r="385" spans="1:9" x14ac:dyDescent="0.2">
      <c r="A385" t="s">
        <v>5381</v>
      </c>
      <c r="B385">
        <v>7423</v>
      </c>
      <c r="C385" t="s">
        <v>4046</v>
      </c>
      <c r="D385" t="s">
        <v>1191</v>
      </c>
      <c r="E385" t="s">
        <v>4137</v>
      </c>
      <c r="F385" t="s">
        <v>1190</v>
      </c>
      <c r="G385" t="s">
        <v>6264</v>
      </c>
      <c r="H385" t="s">
        <v>1132</v>
      </c>
      <c r="I385" t="s">
        <v>1191</v>
      </c>
    </row>
    <row r="386" spans="1:9" x14ac:dyDescent="0.2">
      <c r="A386" t="s">
        <v>5408</v>
      </c>
      <c r="B386">
        <v>7444</v>
      </c>
      <c r="C386" t="s">
        <v>4046</v>
      </c>
      <c r="D386" t="s">
        <v>1193</v>
      </c>
      <c r="E386" t="s">
        <v>4137</v>
      </c>
      <c r="F386" t="s">
        <v>1192</v>
      </c>
      <c r="G386" t="s">
        <v>6265</v>
      </c>
      <c r="H386" t="s">
        <v>1132</v>
      </c>
      <c r="I386" t="s">
        <v>1193</v>
      </c>
    </row>
    <row r="387" spans="1:9" x14ac:dyDescent="0.2">
      <c r="A387" t="s">
        <v>5433</v>
      </c>
      <c r="B387">
        <v>7445</v>
      </c>
      <c r="C387" t="s">
        <v>4046</v>
      </c>
      <c r="D387" t="s">
        <v>1102</v>
      </c>
      <c r="E387" t="s">
        <v>4137</v>
      </c>
      <c r="F387" t="s">
        <v>1194</v>
      </c>
      <c r="G387" t="s">
        <v>6266</v>
      </c>
      <c r="H387" t="s">
        <v>1132</v>
      </c>
      <c r="I387" t="s">
        <v>1102</v>
      </c>
    </row>
    <row r="388" spans="1:9" x14ac:dyDescent="0.2">
      <c r="A388" t="s">
        <v>5458</v>
      </c>
      <c r="B388">
        <v>7446</v>
      </c>
      <c r="C388" t="s">
        <v>4046</v>
      </c>
      <c r="D388" t="s">
        <v>1196</v>
      </c>
      <c r="E388" t="s">
        <v>4137</v>
      </c>
      <c r="F388" t="s">
        <v>1195</v>
      </c>
      <c r="G388" t="s">
        <v>6267</v>
      </c>
      <c r="H388" t="s">
        <v>1132</v>
      </c>
      <c r="I388" t="s">
        <v>1196</v>
      </c>
    </row>
    <row r="389" spans="1:9" x14ac:dyDescent="0.2">
      <c r="A389" t="s">
        <v>5482</v>
      </c>
      <c r="B389">
        <v>7447</v>
      </c>
      <c r="C389" t="s">
        <v>4046</v>
      </c>
      <c r="D389" t="s">
        <v>1198</v>
      </c>
      <c r="E389" t="s">
        <v>4137</v>
      </c>
      <c r="F389" t="s">
        <v>1197</v>
      </c>
      <c r="G389" t="s">
        <v>6268</v>
      </c>
      <c r="H389" t="s">
        <v>1132</v>
      </c>
      <c r="I389" t="s">
        <v>1198</v>
      </c>
    </row>
    <row r="390" spans="1:9" x14ac:dyDescent="0.2">
      <c r="A390" t="s">
        <v>5505</v>
      </c>
      <c r="B390">
        <v>7461</v>
      </c>
      <c r="C390" t="s">
        <v>4046</v>
      </c>
      <c r="D390" t="s">
        <v>1200</v>
      </c>
      <c r="E390" t="s">
        <v>4137</v>
      </c>
      <c r="F390" t="s">
        <v>1199</v>
      </c>
      <c r="G390" t="s">
        <v>6269</v>
      </c>
      <c r="H390" t="s">
        <v>1132</v>
      </c>
      <c r="I390" t="s">
        <v>1200</v>
      </c>
    </row>
    <row r="391" spans="1:9" x14ac:dyDescent="0.2">
      <c r="A391" t="s">
        <v>5525</v>
      </c>
      <c r="B391">
        <v>7464</v>
      </c>
      <c r="C391" t="s">
        <v>4046</v>
      </c>
      <c r="D391" t="s">
        <v>1202</v>
      </c>
      <c r="E391" t="s">
        <v>4137</v>
      </c>
      <c r="F391" t="s">
        <v>1201</v>
      </c>
      <c r="G391" t="s">
        <v>6270</v>
      </c>
      <c r="H391" t="s">
        <v>1132</v>
      </c>
      <c r="I391" t="s">
        <v>1202</v>
      </c>
    </row>
    <row r="392" spans="1:9" x14ac:dyDescent="0.2">
      <c r="A392" t="s">
        <v>5543</v>
      </c>
      <c r="B392">
        <v>7465</v>
      </c>
      <c r="C392" t="s">
        <v>4046</v>
      </c>
      <c r="D392" t="s">
        <v>1204</v>
      </c>
      <c r="E392" t="s">
        <v>4137</v>
      </c>
      <c r="F392" t="s">
        <v>1203</v>
      </c>
      <c r="G392" t="s">
        <v>6271</v>
      </c>
      <c r="H392" t="s">
        <v>1132</v>
      </c>
      <c r="I392" t="s">
        <v>1204</v>
      </c>
    </row>
    <row r="393" spans="1:9" x14ac:dyDescent="0.2">
      <c r="A393" t="s">
        <v>5561</v>
      </c>
      <c r="B393">
        <v>7466</v>
      </c>
      <c r="C393" t="s">
        <v>4046</v>
      </c>
      <c r="D393" t="s">
        <v>1206</v>
      </c>
      <c r="E393" t="s">
        <v>4137</v>
      </c>
      <c r="F393" t="s">
        <v>1205</v>
      </c>
      <c r="G393" t="s">
        <v>6272</v>
      </c>
      <c r="H393" t="s">
        <v>1132</v>
      </c>
      <c r="I393" t="s">
        <v>1206</v>
      </c>
    </row>
    <row r="394" spans="1:9" x14ac:dyDescent="0.2">
      <c r="A394" t="s">
        <v>5579</v>
      </c>
      <c r="B394">
        <v>7481</v>
      </c>
      <c r="C394" t="s">
        <v>4046</v>
      </c>
      <c r="D394" t="s">
        <v>1208</v>
      </c>
      <c r="E394" t="s">
        <v>4137</v>
      </c>
      <c r="F394" t="s">
        <v>1207</v>
      </c>
      <c r="G394" t="s">
        <v>6273</v>
      </c>
      <c r="H394" t="s">
        <v>1132</v>
      </c>
      <c r="I394" t="s">
        <v>1208</v>
      </c>
    </row>
    <row r="395" spans="1:9" x14ac:dyDescent="0.2">
      <c r="A395" t="s">
        <v>5597</v>
      </c>
      <c r="B395">
        <v>7482</v>
      </c>
      <c r="C395" t="s">
        <v>4046</v>
      </c>
      <c r="D395" t="s">
        <v>1210</v>
      </c>
      <c r="E395" t="s">
        <v>4137</v>
      </c>
      <c r="F395" t="s">
        <v>1209</v>
      </c>
      <c r="G395" t="s">
        <v>6274</v>
      </c>
      <c r="H395" t="s">
        <v>1132</v>
      </c>
      <c r="I395" t="s">
        <v>1210</v>
      </c>
    </row>
    <row r="396" spans="1:9" x14ac:dyDescent="0.2">
      <c r="A396" t="s">
        <v>5613</v>
      </c>
      <c r="B396">
        <v>7483</v>
      </c>
      <c r="C396" t="s">
        <v>4046</v>
      </c>
      <c r="D396" t="s">
        <v>1212</v>
      </c>
      <c r="E396" t="s">
        <v>4137</v>
      </c>
      <c r="F396" t="s">
        <v>1211</v>
      </c>
      <c r="G396" t="s">
        <v>6275</v>
      </c>
      <c r="H396" t="s">
        <v>1132</v>
      </c>
      <c r="I396" t="s">
        <v>1212</v>
      </c>
    </row>
    <row r="397" spans="1:9" x14ac:dyDescent="0.2">
      <c r="A397" t="s">
        <v>5629</v>
      </c>
      <c r="B397">
        <v>7484</v>
      </c>
      <c r="C397" t="s">
        <v>4046</v>
      </c>
      <c r="D397" t="s">
        <v>1214</v>
      </c>
      <c r="E397" t="s">
        <v>4137</v>
      </c>
      <c r="F397" t="s">
        <v>1213</v>
      </c>
      <c r="G397" t="s">
        <v>6276</v>
      </c>
      <c r="H397" t="s">
        <v>1132</v>
      </c>
      <c r="I397" t="s">
        <v>1214</v>
      </c>
    </row>
    <row r="398" spans="1:9" x14ac:dyDescent="0.2">
      <c r="A398" t="s">
        <v>5643</v>
      </c>
      <c r="B398">
        <v>7501</v>
      </c>
      <c r="C398" t="s">
        <v>4046</v>
      </c>
      <c r="D398" t="s">
        <v>1216</v>
      </c>
      <c r="E398" t="s">
        <v>4137</v>
      </c>
      <c r="F398" t="s">
        <v>1215</v>
      </c>
      <c r="G398" t="s">
        <v>6277</v>
      </c>
      <c r="H398" t="s">
        <v>1132</v>
      </c>
      <c r="I398" t="s">
        <v>1216</v>
      </c>
    </row>
    <row r="399" spans="1:9" x14ac:dyDescent="0.2">
      <c r="A399" t="s">
        <v>5656</v>
      </c>
      <c r="B399">
        <v>7502</v>
      </c>
      <c r="C399" t="s">
        <v>4046</v>
      </c>
      <c r="D399" t="s">
        <v>1218</v>
      </c>
      <c r="E399" t="s">
        <v>4137</v>
      </c>
      <c r="F399" t="s">
        <v>1217</v>
      </c>
      <c r="G399" t="s">
        <v>6278</v>
      </c>
      <c r="H399" t="s">
        <v>1132</v>
      </c>
      <c r="I399" t="s">
        <v>1218</v>
      </c>
    </row>
    <row r="400" spans="1:9" x14ac:dyDescent="0.2">
      <c r="A400" t="s">
        <v>5667</v>
      </c>
      <c r="B400">
        <v>7503</v>
      </c>
      <c r="C400" t="s">
        <v>4046</v>
      </c>
      <c r="D400" t="s">
        <v>1220</v>
      </c>
      <c r="E400" t="s">
        <v>4137</v>
      </c>
      <c r="F400" t="s">
        <v>1219</v>
      </c>
      <c r="G400" t="s">
        <v>6279</v>
      </c>
      <c r="H400" t="s">
        <v>1132</v>
      </c>
      <c r="I400" t="s">
        <v>1220</v>
      </c>
    </row>
    <row r="401" spans="1:9" x14ac:dyDescent="0.2">
      <c r="A401" t="s">
        <v>5677</v>
      </c>
      <c r="B401">
        <v>7504</v>
      </c>
      <c r="C401" t="s">
        <v>4046</v>
      </c>
      <c r="D401" t="s">
        <v>1222</v>
      </c>
      <c r="E401" t="s">
        <v>4137</v>
      </c>
      <c r="F401" t="s">
        <v>1221</v>
      </c>
      <c r="G401" t="s">
        <v>6280</v>
      </c>
      <c r="H401" t="s">
        <v>1132</v>
      </c>
      <c r="I401" t="s">
        <v>1222</v>
      </c>
    </row>
    <row r="402" spans="1:9" x14ac:dyDescent="0.2">
      <c r="A402" t="s">
        <v>5686</v>
      </c>
      <c r="B402">
        <v>7505</v>
      </c>
      <c r="C402" t="s">
        <v>4046</v>
      </c>
      <c r="D402" t="s">
        <v>1224</v>
      </c>
      <c r="E402" t="s">
        <v>4137</v>
      </c>
      <c r="F402" t="s">
        <v>1223</v>
      </c>
      <c r="G402" t="s">
        <v>6281</v>
      </c>
      <c r="H402" t="s">
        <v>1132</v>
      </c>
      <c r="I402" t="s">
        <v>1224</v>
      </c>
    </row>
    <row r="403" spans="1:9" x14ac:dyDescent="0.2">
      <c r="A403" t="s">
        <v>5695</v>
      </c>
      <c r="B403">
        <v>7521</v>
      </c>
      <c r="C403" t="s">
        <v>4046</v>
      </c>
      <c r="D403" t="s">
        <v>1226</v>
      </c>
      <c r="E403" t="s">
        <v>4137</v>
      </c>
      <c r="F403" t="s">
        <v>1225</v>
      </c>
      <c r="G403" t="s">
        <v>6282</v>
      </c>
      <c r="H403" t="s">
        <v>1132</v>
      </c>
      <c r="I403" t="s">
        <v>1226</v>
      </c>
    </row>
    <row r="404" spans="1:9" x14ac:dyDescent="0.2">
      <c r="A404" t="s">
        <v>5704</v>
      </c>
      <c r="B404">
        <v>7522</v>
      </c>
      <c r="C404" t="s">
        <v>4046</v>
      </c>
      <c r="D404" t="s">
        <v>1228</v>
      </c>
      <c r="E404" t="s">
        <v>4137</v>
      </c>
      <c r="F404" t="s">
        <v>1227</v>
      </c>
      <c r="G404" t="s">
        <v>6283</v>
      </c>
      <c r="H404" t="s">
        <v>1132</v>
      </c>
      <c r="I404" t="s">
        <v>1228</v>
      </c>
    </row>
    <row r="405" spans="1:9" x14ac:dyDescent="0.2">
      <c r="A405" t="s">
        <v>5713</v>
      </c>
      <c r="B405">
        <v>7541</v>
      </c>
      <c r="C405" t="s">
        <v>4046</v>
      </c>
      <c r="D405" t="s">
        <v>1230</v>
      </c>
      <c r="E405" t="s">
        <v>4137</v>
      </c>
      <c r="F405" t="s">
        <v>1229</v>
      </c>
      <c r="G405" t="s">
        <v>6284</v>
      </c>
      <c r="H405" t="s">
        <v>1132</v>
      </c>
      <c r="I405" t="s">
        <v>1230</v>
      </c>
    </row>
    <row r="406" spans="1:9" x14ac:dyDescent="0.2">
      <c r="A406" t="s">
        <v>5722</v>
      </c>
      <c r="B406">
        <v>7542</v>
      </c>
      <c r="C406" t="s">
        <v>4046</v>
      </c>
      <c r="D406" t="s">
        <v>1232</v>
      </c>
      <c r="E406" t="s">
        <v>4137</v>
      </c>
      <c r="F406" t="s">
        <v>1231</v>
      </c>
      <c r="G406" t="s">
        <v>6285</v>
      </c>
      <c r="H406" t="s">
        <v>1132</v>
      </c>
      <c r="I406" t="s">
        <v>1232</v>
      </c>
    </row>
    <row r="407" spans="1:9" x14ac:dyDescent="0.2">
      <c r="A407" t="s">
        <v>5731</v>
      </c>
      <c r="B407">
        <v>7543</v>
      </c>
      <c r="C407" t="s">
        <v>4046</v>
      </c>
      <c r="D407" t="s">
        <v>1234</v>
      </c>
      <c r="E407" t="s">
        <v>4137</v>
      </c>
      <c r="F407" t="s">
        <v>1233</v>
      </c>
      <c r="G407" t="s">
        <v>6286</v>
      </c>
      <c r="H407" t="s">
        <v>1132</v>
      </c>
      <c r="I407" t="s">
        <v>1234</v>
      </c>
    </row>
    <row r="408" spans="1:9" x14ac:dyDescent="0.2">
      <c r="A408" t="s">
        <v>5740</v>
      </c>
      <c r="B408">
        <v>7544</v>
      </c>
      <c r="C408" t="s">
        <v>4046</v>
      </c>
      <c r="D408" t="s">
        <v>1236</v>
      </c>
      <c r="E408" t="s">
        <v>4137</v>
      </c>
      <c r="F408" t="s">
        <v>1235</v>
      </c>
      <c r="G408" t="s">
        <v>6287</v>
      </c>
      <c r="H408" t="s">
        <v>1132</v>
      </c>
      <c r="I408" t="s">
        <v>1236</v>
      </c>
    </row>
    <row r="409" spans="1:9" x14ac:dyDescent="0.2">
      <c r="A409" t="s">
        <v>5749</v>
      </c>
      <c r="B409">
        <v>7545</v>
      </c>
      <c r="C409" t="s">
        <v>4046</v>
      </c>
      <c r="D409" t="s">
        <v>1238</v>
      </c>
      <c r="E409" t="s">
        <v>4137</v>
      </c>
      <c r="F409" t="s">
        <v>1237</v>
      </c>
      <c r="G409" t="s">
        <v>6288</v>
      </c>
      <c r="H409" t="s">
        <v>1132</v>
      </c>
      <c r="I409" t="s">
        <v>1238</v>
      </c>
    </row>
    <row r="410" spans="1:9" x14ac:dyDescent="0.2">
      <c r="A410" t="s">
        <v>5758</v>
      </c>
      <c r="B410">
        <v>7546</v>
      </c>
      <c r="C410" t="s">
        <v>4046</v>
      </c>
      <c r="D410" t="s">
        <v>1240</v>
      </c>
      <c r="E410" t="s">
        <v>4137</v>
      </c>
      <c r="F410" t="s">
        <v>1239</v>
      </c>
      <c r="G410" t="s">
        <v>6289</v>
      </c>
      <c r="H410" t="s">
        <v>1132</v>
      </c>
      <c r="I410" t="s">
        <v>1240</v>
      </c>
    </row>
    <row r="411" spans="1:9" x14ac:dyDescent="0.2">
      <c r="A411" t="s">
        <v>5765</v>
      </c>
      <c r="B411">
        <v>7547</v>
      </c>
      <c r="C411" t="s">
        <v>4046</v>
      </c>
      <c r="D411" t="s">
        <v>1242</v>
      </c>
      <c r="E411" t="s">
        <v>4137</v>
      </c>
      <c r="F411" t="s">
        <v>1241</v>
      </c>
      <c r="G411" t="s">
        <v>6290</v>
      </c>
      <c r="H411" t="s">
        <v>1132</v>
      </c>
      <c r="I411" t="s">
        <v>1242</v>
      </c>
    </row>
    <row r="412" spans="1:9" x14ac:dyDescent="0.2">
      <c r="A412" t="s">
        <v>5772</v>
      </c>
      <c r="B412">
        <v>7548</v>
      </c>
      <c r="C412" t="s">
        <v>4046</v>
      </c>
      <c r="D412" t="s">
        <v>1244</v>
      </c>
      <c r="E412" t="s">
        <v>4137</v>
      </c>
      <c r="F412" t="s">
        <v>1243</v>
      </c>
      <c r="G412" t="s">
        <v>6291</v>
      </c>
      <c r="H412" t="s">
        <v>1132</v>
      </c>
      <c r="I412" t="s">
        <v>1244</v>
      </c>
    </row>
    <row r="413" spans="1:9" x14ac:dyDescent="0.2">
      <c r="A413" t="s">
        <v>5779</v>
      </c>
      <c r="B413">
        <v>7561</v>
      </c>
      <c r="C413" t="s">
        <v>4046</v>
      </c>
      <c r="D413" t="s">
        <v>1246</v>
      </c>
      <c r="E413" t="s">
        <v>4137</v>
      </c>
      <c r="F413" t="s">
        <v>1245</v>
      </c>
      <c r="G413" t="s">
        <v>6292</v>
      </c>
      <c r="H413" t="s">
        <v>1132</v>
      </c>
      <c r="I413" t="s">
        <v>1246</v>
      </c>
    </row>
    <row r="414" spans="1:9" x14ac:dyDescent="0.2">
      <c r="A414" t="s">
        <v>5786</v>
      </c>
      <c r="B414">
        <v>7564</v>
      </c>
      <c r="C414" t="s">
        <v>4046</v>
      </c>
      <c r="D414" t="s">
        <v>1248</v>
      </c>
      <c r="E414" t="s">
        <v>4137</v>
      </c>
      <c r="F414" t="s">
        <v>1247</v>
      </c>
      <c r="G414" t="s">
        <v>6293</v>
      </c>
      <c r="H414" t="s">
        <v>1132</v>
      </c>
      <c r="I414" t="s">
        <v>1248</v>
      </c>
    </row>
    <row r="415" spans="1:9" x14ac:dyDescent="0.2">
      <c r="A415" t="s">
        <v>4096</v>
      </c>
      <c r="B415">
        <v>8000</v>
      </c>
      <c r="C415" t="s">
        <v>4047</v>
      </c>
      <c r="D415" t="s">
        <v>1250</v>
      </c>
      <c r="E415" t="s">
        <v>4088</v>
      </c>
      <c r="F415" t="s">
        <v>1249</v>
      </c>
      <c r="G415" t="s">
        <v>6294</v>
      </c>
      <c r="H415" t="s">
        <v>1250</v>
      </c>
    </row>
    <row r="416" spans="1:9" x14ac:dyDescent="0.2">
      <c r="A416" t="s">
        <v>4145</v>
      </c>
      <c r="B416">
        <v>8201</v>
      </c>
      <c r="C416" t="s">
        <v>4047</v>
      </c>
      <c r="D416" t="s">
        <v>1252</v>
      </c>
      <c r="E416" t="s">
        <v>4137</v>
      </c>
      <c r="F416" t="s">
        <v>1251</v>
      </c>
      <c r="G416" t="s">
        <v>6295</v>
      </c>
      <c r="H416" t="s">
        <v>1250</v>
      </c>
      <c r="I416" t="s">
        <v>1252</v>
      </c>
    </row>
    <row r="417" spans="1:9" x14ac:dyDescent="0.2">
      <c r="A417" t="s">
        <v>4193</v>
      </c>
      <c r="B417">
        <v>8202</v>
      </c>
      <c r="C417" t="s">
        <v>4047</v>
      </c>
      <c r="D417" t="s">
        <v>1254</v>
      </c>
      <c r="E417" t="s">
        <v>4137</v>
      </c>
      <c r="F417" t="s">
        <v>1253</v>
      </c>
      <c r="G417" t="s">
        <v>6296</v>
      </c>
      <c r="H417" t="s">
        <v>1250</v>
      </c>
      <c r="I417" t="s">
        <v>1254</v>
      </c>
    </row>
    <row r="418" spans="1:9" x14ac:dyDescent="0.2">
      <c r="A418" t="s">
        <v>4241</v>
      </c>
      <c r="B418">
        <v>8203</v>
      </c>
      <c r="C418" t="s">
        <v>4047</v>
      </c>
      <c r="D418" t="s">
        <v>1256</v>
      </c>
      <c r="E418" t="s">
        <v>4137</v>
      </c>
      <c r="F418" t="s">
        <v>1255</v>
      </c>
      <c r="G418" t="s">
        <v>6297</v>
      </c>
      <c r="H418" t="s">
        <v>1250</v>
      </c>
      <c r="I418" t="s">
        <v>1256</v>
      </c>
    </row>
    <row r="419" spans="1:9" x14ac:dyDescent="0.2">
      <c r="A419" t="s">
        <v>4289</v>
      </c>
      <c r="B419">
        <v>8204</v>
      </c>
      <c r="C419" t="s">
        <v>4047</v>
      </c>
      <c r="D419" t="s">
        <v>1258</v>
      </c>
      <c r="E419" t="s">
        <v>4137</v>
      </c>
      <c r="F419" t="s">
        <v>1257</v>
      </c>
      <c r="G419" t="s">
        <v>6298</v>
      </c>
      <c r="H419" t="s">
        <v>1250</v>
      </c>
      <c r="I419" t="s">
        <v>1258</v>
      </c>
    </row>
    <row r="420" spans="1:9" x14ac:dyDescent="0.2">
      <c r="A420" t="s">
        <v>4337</v>
      </c>
      <c r="B420">
        <v>8205</v>
      </c>
      <c r="C420" t="s">
        <v>4047</v>
      </c>
      <c r="D420" t="s">
        <v>1260</v>
      </c>
      <c r="E420" t="s">
        <v>4137</v>
      </c>
      <c r="F420" t="s">
        <v>1259</v>
      </c>
      <c r="G420" t="s">
        <v>6299</v>
      </c>
      <c r="H420" t="s">
        <v>1250</v>
      </c>
      <c r="I420" t="s">
        <v>1260</v>
      </c>
    </row>
    <row r="421" spans="1:9" x14ac:dyDescent="0.2">
      <c r="A421" t="s">
        <v>4385</v>
      </c>
      <c r="B421">
        <v>8207</v>
      </c>
      <c r="C421" t="s">
        <v>4047</v>
      </c>
      <c r="D421" t="s">
        <v>1262</v>
      </c>
      <c r="E421" t="s">
        <v>4137</v>
      </c>
      <c r="F421" t="s">
        <v>1261</v>
      </c>
      <c r="G421" t="s">
        <v>6300</v>
      </c>
      <c r="H421" t="s">
        <v>1250</v>
      </c>
      <c r="I421" t="s">
        <v>1262</v>
      </c>
    </row>
    <row r="422" spans="1:9" x14ac:dyDescent="0.2">
      <c r="A422" t="s">
        <v>4433</v>
      </c>
      <c r="B422">
        <v>8208</v>
      </c>
      <c r="C422" t="s">
        <v>4047</v>
      </c>
      <c r="D422" t="s">
        <v>6301</v>
      </c>
      <c r="E422" t="s">
        <v>4137</v>
      </c>
      <c r="F422" t="s">
        <v>1263</v>
      </c>
      <c r="G422" t="s">
        <v>6302</v>
      </c>
      <c r="H422" t="s">
        <v>1250</v>
      </c>
      <c r="I422" t="s">
        <v>1264</v>
      </c>
    </row>
    <row r="423" spans="1:9" x14ac:dyDescent="0.2">
      <c r="A423" t="s">
        <v>4481</v>
      </c>
      <c r="B423">
        <v>8210</v>
      </c>
      <c r="C423" t="s">
        <v>4047</v>
      </c>
      <c r="D423" t="s">
        <v>1266</v>
      </c>
      <c r="E423" t="s">
        <v>4137</v>
      </c>
      <c r="F423" t="s">
        <v>1265</v>
      </c>
      <c r="G423" t="s">
        <v>6303</v>
      </c>
      <c r="H423" t="s">
        <v>1250</v>
      </c>
      <c r="I423" t="s">
        <v>1266</v>
      </c>
    </row>
    <row r="424" spans="1:9" x14ac:dyDescent="0.2">
      <c r="A424" t="s">
        <v>4529</v>
      </c>
      <c r="B424">
        <v>8211</v>
      </c>
      <c r="C424" t="s">
        <v>4047</v>
      </c>
      <c r="D424" t="s">
        <v>1268</v>
      </c>
      <c r="E424" t="s">
        <v>4137</v>
      </c>
      <c r="F424" t="s">
        <v>1267</v>
      </c>
      <c r="G424" t="s">
        <v>6304</v>
      </c>
      <c r="H424" t="s">
        <v>1250</v>
      </c>
      <c r="I424" t="s">
        <v>1268</v>
      </c>
    </row>
    <row r="425" spans="1:9" x14ac:dyDescent="0.2">
      <c r="A425" t="s">
        <v>4577</v>
      </c>
      <c r="B425" s="135">
        <v>8212</v>
      </c>
      <c r="C425" s="135" t="s">
        <v>4047</v>
      </c>
      <c r="D425" s="135" t="s">
        <v>1270</v>
      </c>
      <c r="E425" s="135" t="s">
        <v>4137</v>
      </c>
      <c r="F425" s="135" t="s">
        <v>1269</v>
      </c>
      <c r="G425" t="s">
        <v>6305</v>
      </c>
      <c r="H425" t="s">
        <v>1250</v>
      </c>
      <c r="I425" t="s">
        <v>1270</v>
      </c>
    </row>
    <row r="426" spans="1:9" x14ac:dyDescent="0.2">
      <c r="A426" t="s">
        <v>4625</v>
      </c>
      <c r="B426">
        <v>8214</v>
      </c>
      <c r="C426" t="s">
        <v>4047</v>
      </c>
      <c r="D426" t="s">
        <v>1272</v>
      </c>
      <c r="E426" t="s">
        <v>4137</v>
      </c>
      <c r="F426" t="s">
        <v>1271</v>
      </c>
      <c r="G426" t="s">
        <v>6306</v>
      </c>
      <c r="H426" t="s">
        <v>1250</v>
      </c>
      <c r="I426" t="s">
        <v>1272</v>
      </c>
    </row>
    <row r="427" spans="1:9" x14ac:dyDescent="0.2">
      <c r="A427" t="s">
        <v>4673</v>
      </c>
      <c r="B427">
        <v>8215</v>
      </c>
      <c r="C427" t="s">
        <v>4047</v>
      </c>
      <c r="D427" t="s">
        <v>1274</v>
      </c>
      <c r="E427" t="s">
        <v>4137</v>
      </c>
      <c r="F427" t="s">
        <v>1273</v>
      </c>
      <c r="G427" t="s">
        <v>6307</v>
      </c>
      <c r="H427" t="s">
        <v>1250</v>
      </c>
      <c r="I427" t="s">
        <v>1274</v>
      </c>
    </row>
    <row r="428" spans="1:9" x14ac:dyDescent="0.2">
      <c r="A428" t="s">
        <v>4721</v>
      </c>
      <c r="B428">
        <v>8216</v>
      </c>
      <c r="C428" t="s">
        <v>4047</v>
      </c>
      <c r="D428" t="s">
        <v>1276</v>
      </c>
      <c r="E428" t="s">
        <v>4137</v>
      </c>
      <c r="F428" t="s">
        <v>1275</v>
      </c>
      <c r="G428" t="s">
        <v>6308</v>
      </c>
      <c r="H428" t="s">
        <v>1250</v>
      </c>
      <c r="I428" t="s">
        <v>1276</v>
      </c>
    </row>
    <row r="429" spans="1:9" x14ac:dyDescent="0.2">
      <c r="A429" t="s">
        <v>4769</v>
      </c>
      <c r="B429">
        <v>8217</v>
      </c>
      <c r="C429" t="s">
        <v>4047</v>
      </c>
      <c r="D429" t="s">
        <v>1278</v>
      </c>
      <c r="E429" t="s">
        <v>4137</v>
      </c>
      <c r="F429" t="s">
        <v>1277</v>
      </c>
      <c r="G429" t="s">
        <v>6309</v>
      </c>
      <c r="H429" t="s">
        <v>1250</v>
      </c>
      <c r="I429" t="s">
        <v>1278</v>
      </c>
    </row>
    <row r="430" spans="1:9" x14ac:dyDescent="0.2">
      <c r="A430" t="s">
        <v>4817</v>
      </c>
      <c r="B430">
        <v>8219</v>
      </c>
      <c r="C430" t="s">
        <v>4047</v>
      </c>
      <c r="D430" t="s">
        <v>1280</v>
      </c>
      <c r="E430" t="s">
        <v>4137</v>
      </c>
      <c r="F430" t="s">
        <v>1279</v>
      </c>
      <c r="G430" t="s">
        <v>6310</v>
      </c>
      <c r="H430" t="s">
        <v>1250</v>
      </c>
      <c r="I430" t="s">
        <v>1280</v>
      </c>
    </row>
    <row r="431" spans="1:9" x14ac:dyDescent="0.2">
      <c r="A431" t="s">
        <v>4865</v>
      </c>
      <c r="B431">
        <v>8220</v>
      </c>
      <c r="C431" t="s">
        <v>4047</v>
      </c>
      <c r="D431" t="s">
        <v>1282</v>
      </c>
      <c r="E431" t="s">
        <v>4137</v>
      </c>
      <c r="F431" t="s">
        <v>1281</v>
      </c>
      <c r="G431" t="s">
        <v>6311</v>
      </c>
      <c r="H431" t="s">
        <v>1250</v>
      </c>
      <c r="I431" t="s">
        <v>1282</v>
      </c>
    </row>
    <row r="432" spans="1:9" x14ac:dyDescent="0.2">
      <c r="A432" t="s">
        <v>4912</v>
      </c>
      <c r="B432">
        <v>8221</v>
      </c>
      <c r="C432" t="s">
        <v>4047</v>
      </c>
      <c r="D432" t="s">
        <v>1284</v>
      </c>
      <c r="E432" t="s">
        <v>4137</v>
      </c>
      <c r="F432" t="s">
        <v>1283</v>
      </c>
      <c r="G432" t="s">
        <v>6312</v>
      </c>
      <c r="H432" t="s">
        <v>1250</v>
      </c>
      <c r="I432" t="s">
        <v>1284</v>
      </c>
    </row>
    <row r="433" spans="1:9" x14ac:dyDescent="0.2">
      <c r="A433" t="s">
        <v>4959</v>
      </c>
      <c r="B433">
        <v>8222</v>
      </c>
      <c r="C433" t="s">
        <v>4047</v>
      </c>
      <c r="D433" t="s">
        <v>1286</v>
      </c>
      <c r="E433" t="s">
        <v>4137</v>
      </c>
      <c r="F433" t="s">
        <v>1285</v>
      </c>
      <c r="G433" t="s">
        <v>6313</v>
      </c>
      <c r="H433" t="s">
        <v>1250</v>
      </c>
      <c r="I433" t="s">
        <v>1286</v>
      </c>
    </row>
    <row r="434" spans="1:9" x14ac:dyDescent="0.2">
      <c r="A434" t="s">
        <v>5004</v>
      </c>
      <c r="B434">
        <v>8223</v>
      </c>
      <c r="C434" t="s">
        <v>4047</v>
      </c>
      <c r="D434" t="s">
        <v>1288</v>
      </c>
      <c r="E434" t="s">
        <v>4137</v>
      </c>
      <c r="F434" t="s">
        <v>1287</v>
      </c>
      <c r="G434" t="s">
        <v>6314</v>
      </c>
      <c r="H434" t="s">
        <v>1250</v>
      </c>
      <c r="I434" t="s">
        <v>1288</v>
      </c>
    </row>
    <row r="435" spans="1:9" x14ac:dyDescent="0.2">
      <c r="A435" t="s">
        <v>5048</v>
      </c>
      <c r="B435">
        <v>8224</v>
      </c>
      <c r="C435" t="s">
        <v>4047</v>
      </c>
      <c r="D435" t="s">
        <v>1290</v>
      </c>
      <c r="E435" t="s">
        <v>4137</v>
      </c>
      <c r="F435" t="s">
        <v>1289</v>
      </c>
      <c r="G435" t="s">
        <v>6315</v>
      </c>
      <c r="H435" t="s">
        <v>1250</v>
      </c>
      <c r="I435" t="s">
        <v>1290</v>
      </c>
    </row>
    <row r="436" spans="1:9" x14ac:dyDescent="0.2">
      <c r="A436" t="s">
        <v>5087</v>
      </c>
      <c r="B436">
        <v>8225</v>
      </c>
      <c r="C436" t="s">
        <v>4047</v>
      </c>
      <c r="D436" t="s">
        <v>1292</v>
      </c>
      <c r="E436" t="s">
        <v>4137</v>
      </c>
      <c r="F436" t="s">
        <v>1291</v>
      </c>
      <c r="G436" t="s">
        <v>6316</v>
      </c>
      <c r="H436" t="s">
        <v>1250</v>
      </c>
      <c r="I436" t="s">
        <v>1292</v>
      </c>
    </row>
    <row r="437" spans="1:9" x14ac:dyDescent="0.2">
      <c r="A437" t="s">
        <v>5124</v>
      </c>
      <c r="B437">
        <v>8226</v>
      </c>
      <c r="C437" t="s">
        <v>4047</v>
      </c>
      <c r="D437" t="s">
        <v>1294</v>
      </c>
      <c r="E437" t="s">
        <v>4137</v>
      </c>
      <c r="F437" t="s">
        <v>1293</v>
      </c>
      <c r="G437" t="s">
        <v>6317</v>
      </c>
      <c r="H437" t="s">
        <v>1250</v>
      </c>
      <c r="I437" t="s">
        <v>1294</v>
      </c>
    </row>
    <row r="438" spans="1:9" x14ac:dyDescent="0.2">
      <c r="A438" t="s">
        <v>5160</v>
      </c>
      <c r="B438">
        <v>8227</v>
      </c>
      <c r="C438" t="s">
        <v>4047</v>
      </c>
      <c r="D438" t="s">
        <v>1296</v>
      </c>
      <c r="E438" t="s">
        <v>4137</v>
      </c>
      <c r="F438" t="s">
        <v>1295</v>
      </c>
      <c r="G438" t="s">
        <v>6318</v>
      </c>
      <c r="H438" t="s">
        <v>1250</v>
      </c>
      <c r="I438" t="s">
        <v>1296</v>
      </c>
    </row>
    <row r="439" spans="1:9" x14ac:dyDescent="0.2">
      <c r="A439" t="s">
        <v>5196</v>
      </c>
      <c r="B439">
        <v>8228</v>
      </c>
      <c r="C439" t="s">
        <v>4047</v>
      </c>
      <c r="D439" t="s">
        <v>1298</v>
      </c>
      <c r="E439" t="s">
        <v>4137</v>
      </c>
      <c r="F439" t="s">
        <v>1297</v>
      </c>
      <c r="G439" t="s">
        <v>6319</v>
      </c>
      <c r="H439" t="s">
        <v>1250</v>
      </c>
      <c r="I439" t="s">
        <v>1298</v>
      </c>
    </row>
    <row r="440" spans="1:9" x14ac:dyDescent="0.2">
      <c r="A440" t="s">
        <v>5231</v>
      </c>
      <c r="B440">
        <v>8229</v>
      </c>
      <c r="C440" t="s">
        <v>4047</v>
      </c>
      <c r="D440" t="s">
        <v>1300</v>
      </c>
      <c r="E440" t="s">
        <v>4137</v>
      </c>
      <c r="F440" t="s">
        <v>1299</v>
      </c>
      <c r="G440" t="s">
        <v>6320</v>
      </c>
      <c r="H440" t="s">
        <v>1250</v>
      </c>
      <c r="I440" t="s">
        <v>1300</v>
      </c>
    </row>
    <row r="441" spans="1:9" x14ac:dyDescent="0.2">
      <c r="A441" t="s">
        <v>5264</v>
      </c>
      <c r="B441">
        <v>8230</v>
      </c>
      <c r="C441" t="s">
        <v>4047</v>
      </c>
      <c r="D441" t="s">
        <v>1302</v>
      </c>
      <c r="E441" t="s">
        <v>4137</v>
      </c>
      <c r="F441" t="s">
        <v>1301</v>
      </c>
      <c r="G441" t="s">
        <v>6321</v>
      </c>
      <c r="H441" t="s">
        <v>1250</v>
      </c>
      <c r="I441" t="s">
        <v>1302</v>
      </c>
    </row>
    <row r="442" spans="1:9" x14ac:dyDescent="0.2">
      <c r="A442" t="s">
        <v>5296</v>
      </c>
      <c r="B442">
        <v>8231</v>
      </c>
      <c r="C442" t="s">
        <v>4047</v>
      </c>
      <c r="D442" t="s">
        <v>1304</v>
      </c>
      <c r="E442" t="s">
        <v>4137</v>
      </c>
      <c r="F442" t="s">
        <v>1303</v>
      </c>
      <c r="G442" t="s">
        <v>6322</v>
      </c>
      <c r="H442" t="s">
        <v>1250</v>
      </c>
      <c r="I442" t="s">
        <v>1304</v>
      </c>
    </row>
    <row r="443" spans="1:9" x14ac:dyDescent="0.2">
      <c r="A443" t="s">
        <v>5326</v>
      </c>
      <c r="B443">
        <v>8232</v>
      </c>
      <c r="C443" t="s">
        <v>4047</v>
      </c>
      <c r="D443" t="s">
        <v>1306</v>
      </c>
      <c r="E443" t="s">
        <v>4137</v>
      </c>
      <c r="F443" t="s">
        <v>1305</v>
      </c>
      <c r="G443" t="s">
        <v>6323</v>
      </c>
      <c r="H443" t="s">
        <v>1250</v>
      </c>
      <c r="I443" t="s">
        <v>1306</v>
      </c>
    </row>
    <row r="444" spans="1:9" x14ac:dyDescent="0.2">
      <c r="A444" t="s">
        <v>5354</v>
      </c>
      <c r="B444">
        <v>8233</v>
      </c>
      <c r="C444" t="s">
        <v>4047</v>
      </c>
      <c r="D444" t="s">
        <v>1308</v>
      </c>
      <c r="E444" t="s">
        <v>4137</v>
      </c>
      <c r="F444" t="s">
        <v>1307</v>
      </c>
      <c r="G444" t="s">
        <v>6324</v>
      </c>
      <c r="H444" t="s">
        <v>1250</v>
      </c>
      <c r="I444" t="s">
        <v>1308</v>
      </c>
    </row>
    <row r="445" spans="1:9" x14ac:dyDescent="0.2">
      <c r="A445" t="s">
        <v>5382</v>
      </c>
      <c r="B445">
        <v>8234</v>
      </c>
      <c r="C445" t="s">
        <v>4047</v>
      </c>
      <c r="D445" t="s">
        <v>1310</v>
      </c>
      <c r="E445" t="s">
        <v>4137</v>
      </c>
      <c r="F445" t="s">
        <v>1309</v>
      </c>
      <c r="G445" t="s">
        <v>6325</v>
      </c>
      <c r="H445" t="s">
        <v>1250</v>
      </c>
      <c r="I445" t="s">
        <v>1310</v>
      </c>
    </row>
    <row r="446" spans="1:9" x14ac:dyDescent="0.2">
      <c r="A446" t="s">
        <v>5409</v>
      </c>
      <c r="B446">
        <v>8235</v>
      </c>
      <c r="C446" t="s">
        <v>4047</v>
      </c>
      <c r="D446" t="s">
        <v>1312</v>
      </c>
      <c r="E446" t="s">
        <v>4137</v>
      </c>
      <c r="F446" t="s">
        <v>1311</v>
      </c>
      <c r="G446" t="s">
        <v>6326</v>
      </c>
      <c r="H446" t="s">
        <v>1250</v>
      </c>
      <c r="I446" t="s">
        <v>1312</v>
      </c>
    </row>
    <row r="447" spans="1:9" x14ac:dyDescent="0.2">
      <c r="A447" t="s">
        <v>5434</v>
      </c>
      <c r="B447">
        <v>8236</v>
      </c>
      <c r="C447" t="s">
        <v>4047</v>
      </c>
      <c r="D447" t="s">
        <v>1314</v>
      </c>
      <c r="E447" t="s">
        <v>4137</v>
      </c>
      <c r="F447" t="s">
        <v>1313</v>
      </c>
      <c r="G447" t="s">
        <v>6327</v>
      </c>
      <c r="H447" t="s">
        <v>1250</v>
      </c>
      <c r="I447" t="s">
        <v>1314</v>
      </c>
    </row>
    <row r="448" spans="1:9" x14ac:dyDescent="0.2">
      <c r="A448" t="s">
        <v>5459</v>
      </c>
      <c r="B448">
        <v>8302</v>
      </c>
      <c r="C448" t="s">
        <v>4047</v>
      </c>
      <c r="D448" t="s">
        <v>1316</v>
      </c>
      <c r="E448" t="s">
        <v>4137</v>
      </c>
      <c r="F448" t="s">
        <v>1315</v>
      </c>
      <c r="G448" t="s">
        <v>6328</v>
      </c>
      <c r="H448" t="s">
        <v>1250</v>
      </c>
      <c r="I448" t="s">
        <v>1316</v>
      </c>
    </row>
    <row r="449" spans="1:9" x14ac:dyDescent="0.2">
      <c r="A449" t="s">
        <v>5483</v>
      </c>
      <c r="B449">
        <v>8309</v>
      </c>
      <c r="C449" t="s">
        <v>4047</v>
      </c>
      <c r="D449" t="s">
        <v>1318</v>
      </c>
      <c r="E449" t="s">
        <v>4137</v>
      </c>
      <c r="F449" t="s">
        <v>1317</v>
      </c>
      <c r="G449" t="s">
        <v>6329</v>
      </c>
      <c r="H449" t="s">
        <v>1250</v>
      </c>
      <c r="I449" t="s">
        <v>1318</v>
      </c>
    </row>
    <row r="450" spans="1:9" x14ac:dyDescent="0.2">
      <c r="A450" t="s">
        <v>5506</v>
      </c>
      <c r="B450">
        <v>8310</v>
      </c>
      <c r="C450" t="s">
        <v>4047</v>
      </c>
      <c r="D450" t="s">
        <v>1320</v>
      </c>
      <c r="E450" t="s">
        <v>4137</v>
      </c>
      <c r="F450" t="s">
        <v>1319</v>
      </c>
      <c r="G450" t="s">
        <v>6330</v>
      </c>
      <c r="H450" t="s">
        <v>1250</v>
      </c>
      <c r="I450" t="s">
        <v>1320</v>
      </c>
    </row>
    <row r="451" spans="1:9" x14ac:dyDescent="0.2">
      <c r="A451" t="s">
        <v>5526</v>
      </c>
      <c r="B451">
        <v>8341</v>
      </c>
      <c r="C451" t="s">
        <v>4047</v>
      </c>
      <c r="D451" t="s">
        <v>1322</v>
      </c>
      <c r="E451" t="s">
        <v>4137</v>
      </c>
      <c r="F451" t="s">
        <v>1321</v>
      </c>
      <c r="G451" t="s">
        <v>6331</v>
      </c>
      <c r="H451" t="s">
        <v>1250</v>
      </c>
      <c r="I451" t="s">
        <v>1322</v>
      </c>
    </row>
    <row r="452" spans="1:9" x14ac:dyDescent="0.2">
      <c r="A452" t="s">
        <v>5544</v>
      </c>
      <c r="B452">
        <v>8364</v>
      </c>
      <c r="C452" t="s">
        <v>4047</v>
      </c>
      <c r="D452" t="s">
        <v>1324</v>
      </c>
      <c r="E452" t="s">
        <v>4137</v>
      </c>
      <c r="F452" t="s">
        <v>1323</v>
      </c>
      <c r="G452" t="s">
        <v>6332</v>
      </c>
      <c r="H452" t="s">
        <v>1250</v>
      </c>
      <c r="I452" t="s">
        <v>1324</v>
      </c>
    </row>
    <row r="453" spans="1:9" x14ac:dyDescent="0.2">
      <c r="A453" t="s">
        <v>5562</v>
      </c>
      <c r="B453">
        <v>8442</v>
      </c>
      <c r="C453" t="s">
        <v>4047</v>
      </c>
      <c r="D453" t="s">
        <v>1326</v>
      </c>
      <c r="E453" t="s">
        <v>4137</v>
      </c>
      <c r="F453" t="s">
        <v>1325</v>
      </c>
      <c r="G453" t="s">
        <v>6333</v>
      </c>
      <c r="H453" t="s">
        <v>1250</v>
      </c>
      <c r="I453" t="s">
        <v>1326</v>
      </c>
    </row>
    <row r="454" spans="1:9" x14ac:dyDescent="0.2">
      <c r="A454" t="s">
        <v>5580</v>
      </c>
      <c r="B454">
        <v>8443</v>
      </c>
      <c r="C454" t="s">
        <v>4047</v>
      </c>
      <c r="D454" t="s">
        <v>1328</v>
      </c>
      <c r="E454" t="s">
        <v>4137</v>
      </c>
      <c r="F454" t="s">
        <v>1327</v>
      </c>
      <c r="G454" t="s">
        <v>6334</v>
      </c>
      <c r="H454" t="s">
        <v>1250</v>
      </c>
      <c r="I454" t="s">
        <v>1328</v>
      </c>
    </row>
    <row r="455" spans="1:9" x14ac:dyDescent="0.2">
      <c r="A455" t="s">
        <v>5598</v>
      </c>
      <c r="B455">
        <v>8447</v>
      </c>
      <c r="C455" t="s">
        <v>4047</v>
      </c>
      <c r="D455" t="s">
        <v>1330</v>
      </c>
      <c r="E455" t="s">
        <v>4137</v>
      </c>
      <c r="F455" t="s">
        <v>1329</v>
      </c>
      <c r="G455" t="s">
        <v>6335</v>
      </c>
      <c r="H455" t="s">
        <v>1250</v>
      </c>
      <c r="I455" t="s">
        <v>1330</v>
      </c>
    </row>
    <row r="456" spans="1:9" x14ac:dyDescent="0.2">
      <c r="A456" t="s">
        <v>5614</v>
      </c>
      <c r="B456">
        <v>8521</v>
      </c>
      <c r="C456" t="s">
        <v>4047</v>
      </c>
      <c r="D456" t="s">
        <v>1332</v>
      </c>
      <c r="E456" t="s">
        <v>4137</v>
      </c>
      <c r="F456" t="s">
        <v>1331</v>
      </c>
      <c r="G456" t="s">
        <v>6336</v>
      </c>
      <c r="H456" t="s">
        <v>1250</v>
      </c>
      <c r="I456" t="s">
        <v>1332</v>
      </c>
    </row>
    <row r="457" spans="1:9" x14ac:dyDescent="0.2">
      <c r="A457" t="s">
        <v>5630</v>
      </c>
      <c r="B457">
        <v>8542</v>
      </c>
      <c r="C457" t="s">
        <v>4047</v>
      </c>
      <c r="D457" t="s">
        <v>1334</v>
      </c>
      <c r="E457" t="s">
        <v>4137</v>
      </c>
      <c r="F457" t="s">
        <v>1333</v>
      </c>
      <c r="G457" t="s">
        <v>6337</v>
      </c>
      <c r="H457" t="s">
        <v>1250</v>
      </c>
      <c r="I457" t="s">
        <v>1334</v>
      </c>
    </row>
    <row r="458" spans="1:9" x14ac:dyDescent="0.2">
      <c r="A458" t="s">
        <v>5644</v>
      </c>
      <c r="B458">
        <v>8546</v>
      </c>
      <c r="C458" t="s">
        <v>4047</v>
      </c>
      <c r="D458" t="s">
        <v>1336</v>
      </c>
      <c r="E458" t="s">
        <v>4137</v>
      </c>
      <c r="F458" t="s">
        <v>1335</v>
      </c>
      <c r="G458" t="s">
        <v>6338</v>
      </c>
      <c r="H458" t="s">
        <v>1250</v>
      </c>
      <c r="I458" t="s">
        <v>1336</v>
      </c>
    </row>
    <row r="459" spans="1:9" x14ac:dyDescent="0.2">
      <c r="A459" t="s">
        <v>5657</v>
      </c>
      <c r="B459">
        <v>8564</v>
      </c>
      <c r="C459" t="s">
        <v>4047</v>
      </c>
      <c r="D459" t="s">
        <v>1338</v>
      </c>
      <c r="E459" t="s">
        <v>4137</v>
      </c>
      <c r="F459" t="s">
        <v>1337</v>
      </c>
      <c r="G459" t="s">
        <v>6339</v>
      </c>
      <c r="H459" t="s">
        <v>1250</v>
      </c>
      <c r="I459" t="s">
        <v>1338</v>
      </c>
    </row>
    <row r="460" spans="1:9" x14ac:dyDescent="0.2">
      <c r="A460" t="s">
        <v>4097</v>
      </c>
      <c r="B460">
        <v>9000</v>
      </c>
      <c r="C460" t="s">
        <v>4048</v>
      </c>
      <c r="D460" t="s">
        <v>1340</v>
      </c>
      <c r="E460" t="s">
        <v>4088</v>
      </c>
      <c r="F460" t="s">
        <v>1339</v>
      </c>
      <c r="G460" t="s">
        <v>6340</v>
      </c>
      <c r="H460" t="s">
        <v>1340</v>
      </c>
    </row>
    <row r="461" spans="1:9" x14ac:dyDescent="0.2">
      <c r="A461" t="s">
        <v>4146</v>
      </c>
      <c r="B461">
        <v>9201</v>
      </c>
      <c r="C461" t="s">
        <v>4048</v>
      </c>
      <c r="D461" t="s">
        <v>1342</v>
      </c>
      <c r="E461" t="s">
        <v>4137</v>
      </c>
      <c r="F461" t="s">
        <v>1341</v>
      </c>
      <c r="G461" t="s">
        <v>6341</v>
      </c>
      <c r="H461" t="s">
        <v>1340</v>
      </c>
      <c r="I461" t="s">
        <v>1342</v>
      </c>
    </row>
    <row r="462" spans="1:9" x14ac:dyDescent="0.2">
      <c r="A462" t="s">
        <v>4194</v>
      </c>
      <c r="B462">
        <v>9202</v>
      </c>
      <c r="C462" t="s">
        <v>4048</v>
      </c>
      <c r="D462" t="s">
        <v>1344</v>
      </c>
      <c r="E462" t="s">
        <v>4137</v>
      </c>
      <c r="F462" t="s">
        <v>1343</v>
      </c>
      <c r="G462" t="s">
        <v>6342</v>
      </c>
      <c r="H462" t="s">
        <v>1340</v>
      </c>
      <c r="I462" t="s">
        <v>1344</v>
      </c>
    </row>
    <row r="463" spans="1:9" x14ac:dyDescent="0.2">
      <c r="A463" t="s">
        <v>4242</v>
      </c>
      <c r="B463">
        <v>9203</v>
      </c>
      <c r="C463" t="s">
        <v>4048</v>
      </c>
      <c r="D463" t="s">
        <v>1346</v>
      </c>
      <c r="E463" t="s">
        <v>4137</v>
      </c>
      <c r="F463" t="s">
        <v>1345</v>
      </c>
      <c r="G463" t="s">
        <v>6343</v>
      </c>
      <c r="H463" t="s">
        <v>1340</v>
      </c>
      <c r="I463" t="s">
        <v>1346</v>
      </c>
    </row>
    <row r="464" spans="1:9" x14ac:dyDescent="0.2">
      <c r="A464" t="s">
        <v>4290</v>
      </c>
      <c r="B464">
        <v>9204</v>
      </c>
      <c r="C464" t="s">
        <v>4048</v>
      </c>
      <c r="D464" t="s">
        <v>1348</v>
      </c>
      <c r="E464" t="s">
        <v>4137</v>
      </c>
      <c r="F464" t="s">
        <v>1347</v>
      </c>
      <c r="G464" t="s">
        <v>6344</v>
      </c>
      <c r="H464" t="s">
        <v>1340</v>
      </c>
      <c r="I464" t="s">
        <v>1348</v>
      </c>
    </row>
    <row r="465" spans="1:9" x14ac:dyDescent="0.2">
      <c r="A465" t="s">
        <v>4338</v>
      </c>
      <c r="B465">
        <v>9205</v>
      </c>
      <c r="C465" t="s">
        <v>4048</v>
      </c>
      <c r="D465" t="s">
        <v>1350</v>
      </c>
      <c r="E465" t="s">
        <v>4137</v>
      </c>
      <c r="F465" t="s">
        <v>1349</v>
      </c>
      <c r="G465" t="s">
        <v>6345</v>
      </c>
      <c r="H465" t="s">
        <v>1340</v>
      </c>
      <c r="I465" t="s">
        <v>1350</v>
      </c>
    </row>
    <row r="466" spans="1:9" x14ac:dyDescent="0.2">
      <c r="A466" t="s">
        <v>4386</v>
      </c>
      <c r="B466">
        <v>9206</v>
      </c>
      <c r="C466" t="s">
        <v>4048</v>
      </c>
      <c r="D466" t="s">
        <v>1352</v>
      </c>
      <c r="E466" t="s">
        <v>4137</v>
      </c>
      <c r="F466" t="s">
        <v>1351</v>
      </c>
      <c r="G466" t="s">
        <v>6346</v>
      </c>
      <c r="H466" t="s">
        <v>1340</v>
      </c>
      <c r="I466" t="s">
        <v>1352</v>
      </c>
    </row>
    <row r="467" spans="1:9" x14ac:dyDescent="0.2">
      <c r="A467" t="s">
        <v>4434</v>
      </c>
      <c r="B467">
        <v>9208</v>
      </c>
      <c r="C467" t="s">
        <v>4048</v>
      </c>
      <c r="D467" t="s">
        <v>1354</v>
      </c>
      <c r="E467" t="s">
        <v>4137</v>
      </c>
      <c r="F467" t="s">
        <v>1353</v>
      </c>
      <c r="G467" t="s">
        <v>6347</v>
      </c>
      <c r="H467" t="s">
        <v>1340</v>
      </c>
      <c r="I467" t="s">
        <v>1354</v>
      </c>
    </row>
    <row r="468" spans="1:9" x14ac:dyDescent="0.2">
      <c r="A468" t="s">
        <v>4482</v>
      </c>
      <c r="B468">
        <v>9209</v>
      </c>
      <c r="C468" t="s">
        <v>4048</v>
      </c>
      <c r="D468" t="s">
        <v>1356</v>
      </c>
      <c r="E468" t="s">
        <v>4137</v>
      </c>
      <c r="F468" t="s">
        <v>1355</v>
      </c>
      <c r="G468" t="s">
        <v>6348</v>
      </c>
      <c r="H468" t="s">
        <v>1340</v>
      </c>
      <c r="I468" t="s">
        <v>1356</v>
      </c>
    </row>
    <row r="469" spans="1:9" x14ac:dyDescent="0.2">
      <c r="A469" t="s">
        <v>4530</v>
      </c>
      <c r="B469">
        <v>9210</v>
      </c>
      <c r="C469" t="s">
        <v>4048</v>
      </c>
      <c r="D469" t="s">
        <v>1358</v>
      </c>
      <c r="E469" t="s">
        <v>4137</v>
      </c>
      <c r="F469" t="s">
        <v>1357</v>
      </c>
      <c r="G469" t="s">
        <v>6349</v>
      </c>
      <c r="H469" t="s">
        <v>1340</v>
      </c>
      <c r="I469" t="s">
        <v>1358</v>
      </c>
    </row>
    <row r="470" spans="1:9" x14ac:dyDescent="0.2">
      <c r="A470" t="s">
        <v>4578</v>
      </c>
      <c r="B470">
        <v>9211</v>
      </c>
      <c r="C470" t="s">
        <v>4048</v>
      </c>
      <c r="D470" t="s">
        <v>1360</v>
      </c>
      <c r="E470" t="s">
        <v>4137</v>
      </c>
      <c r="F470" t="s">
        <v>1359</v>
      </c>
      <c r="G470" t="s">
        <v>6350</v>
      </c>
      <c r="H470" t="s">
        <v>1340</v>
      </c>
      <c r="I470" t="s">
        <v>1360</v>
      </c>
    </row>
    <row r="471" spans="1:9" x14ac:dyDescent="0.2">
      <c r="A471" t="s">
        <v>4626</v>
      </c>
      <c r="B471">
        <v>9213</v>
      </c>
      <c r="C471" t="s">
        <v>4048</v>
      </c>
      <c r="D471" t="s">
        <v>1362</v>
      </c>
      <c r="E471" t="s">
        <v>4137</v>
      </c>
      <c r="F471" t="s">
        <v>1361</v>
      </c>
      <c r="G471" t="s">
        <v>6351</v>
      </c>
      <c r="H471" t="s">
        <v>1340</v>
      </c>
      <c r="I471" t="s">
        <v>1362</v>
      </c>
    </row>
    <row r="472" spans="1:9" x14ac:dyDescent="0.2">
      <c r="A472" t="s">
        <v>4674</v>
      </c>
      <c r="B472">
        <v>9214</v>
      </c>
      <c r="C472" t="s">
        <v>4048</v>
      </c>
      <c r="D472" t="s">
        <v>1364</v>
      </c>
      <c r="E472" t="s">
        <v>4137</v>
      </c>
      <c r="F472" t="s">
        <v>1363</v>
      </c>
      <c r="G472" t="s">
        <v>6352</v>
      </c>
      <c r="H472" t="s">
        <v>1340</v>
      </c>
      <c r="I472" t="s">
        <v>1364</v>
      </c>
    </row>
    <row r="473" spans="1:9" x14ac:dyDescent="0.2">
      <c r="A473" t="s">
        <v>4722</v>
      </c>
      <c r="B473">
        <v>9215</v>
      </c>
      <c r="C473" t="s">
        <v>4048</v>
      </c>
      <c r="D473" t="s">
        <v>1366</v>
      </c>
      <c r="E473" t="s">
        <v>4137</v>
      </c>
      <c r="F473" t="s">
        <v>1365</v>
      </c>
      <c r="G473" t="s">
        <v>6353</v>
      </c>
      <c r="H473" t="s">
        <v>1340</v>
      </c>
      <c r="I473" t="s">
        <v>1366</v>
      </c>
    </row>
    <row r="474" spans="1:9" x14ac:dyDescent="0.2">
      <c r="A474" t="s">
        <v>4770</v>
      </c>
      <c r="B474">
        <v>9216</v>
      </c>
      <c r="C474" t="s">
        <v>4048</v>
      </c>
      <c r="D474" t="s">
        <v>1368</v>
      </c>
      <c r="E474" t="s">
        <v>4137</v>
      </c>
      <c r="F474" t="s">
        <v>1367</v>
      </c>
      <c r="G474" t="s">
        <v>6354</v>
      </c>
      <c r="H474" t="s">
        <v>1340</v>
      </c>
      <c r="I474" t="s">
        <v>1368</v>
      </c>
    </row>
    <row r="475" spans="1:9" x14ac:dyDescent="0.2">
      <c r="A475" t="s">
        <v>4818</v>
      </c>
      <c r="B475">
        <v>9301</v>
      </c>
      <c r="C475" t="s">
        <v>4048</v>
      </c>
      <c r="D475" t="s">
        <v>1370</v>
      </c>
      <c r="E475" t="s">
        <v>4137</v>
      </c>
      <c r="F475" t="s">
        <v>1369</v>
      </c>
      <c r="G475" t="s">
        <v>6355</v>
      </c>
      <c r="H475" t="s">
        <v>1340</v>
      </c>
      <c r="I475" t="s">
        <v>1370</v>
      </c>
    </row>
    <row r="476" spans="1:9" x14ac:dyDescent="0.2">
      <c r="A476" t="s">
        <v>4866</v>
      </c>
      <c r="B476">
        <v>9342</v>
      </c>
      <c r="C476" t="s">
        <v>4048</v>
      </c>
      <c r="D476" t="s">
        <v>1372</v>
      </c>
      <c r="E476" t="s">
        <v>4137</v>
      </c>
      <c r="F476" t="s">
        <v>1371</v>
      </c>
      <c r="G476" t="s">
        <v>6356</v>
      </c>
      <c r="H476" t="s">
        <v>1340</v>
      </c>
      <c r="I476" t="s">
        <v>1372</v>
      </c>
    </row>
    <row r="477" spans="1:9" x14ac:dyDescent="0.2">
      <c r="A477" t="s">
        <v>4913</v>
      </c>
      <c r="B477">
        <v>9343</v>
      </c>
      <c r="C477" t="s">
        <v>4048</v>
      </c>
      <c r="D477" t="s">
        <v>1374</v>
      </c>
      <c r="E477" t="s">
        <v>4137</v>
      </c>
      <c r="F477" t="s">
        <v>1373</v>
      </c>
      <c r="G477" t="s">
        <v>6357</v>
      </c>
      <c r="H477" t="s">
        <v>1340</v>
      </c>
      <c r="I477" t="s">
        <v>1374</v>
      </c>
    </row>
    <row r="478" spans="1:9" x14ac:dyDescent="0.2">
      <c r="A478" t="s">
        <v>4960</v>
      </c>
      <c r="B478">
        <v>9344</v>
      </c>
      <c r="C478" t="s">
        <v>4048</v>
      </c>
      <c r="D478" t="s">
        <v>1376</v>
      </c>
      <c r="E478" t="s">
        <v>4137</v>
      </c>
      <c r="F478" t="s">
        <v>1375</v>
      </c>
      <c r="G478" t="s">
        <v>6358</v>
      </c>
      <c r="H478" t="s">
        <v>1340</v>
      </c>
      <c r="I478" t="s">
        <v>1376</v>
      </c>
    </row>
    <row r="479" spans="1:9" x14ac:dyDescent="0.2">
      <c r="A479" t="s">
        <v>5005</v>
      </c>
      <c r="B479">
        <v>9345</v>
      </c>
      <c r="C479" t="s">
        <v>4048</v>
      </c>
      <c r="D479" t="s">
        <v>1378</v>
      </c>
      <c r="E479" t="s">
        <v>4137</v>
      </c>
      <c r="F479" t="s">
        <v>1377</v>
      </c>
      <c r="G479" t="s">
        <v>6359</v>
      </c>
      <c r="H479" t="s">
        <v>1340</v>
      </c>
      <c r="I479" t="s">
        <v>1378</v>
      </c>
    </row>
    <row r="480" spans="1:9" x14ac:dyDescent="0.2">
      <c r="A480" t="s">
        <v>5049</v>
      </c>
      <c r="B480">
        <v>9361</v>
      </c>
      <c r="C480" t="s">
        <v>4048</v>
      </c>
      <c r="D480" t="s">
        <v>1380</v>
      </c>
      <c r="E480" t="s">
        <v>4137</v>
      </c>
      <c r="F480" t="s">
        <v>1379</v>
      </c>
      <c r="G480" t="s">
        <v>6360</v>
      </c>
      <c r="H480" t="s">
        <v>1340</v>
      </c>
      <c r="I480" t="s">
        <v>1380</v>
      </c>
    </row>
    <row r="481" spans="1:9" x14ac:dyDescent="0.2">
      <c r="A481" t="s">
        <v>5088</v>
      </c>
      <c r="B481">
        <v>9364</v>
      </c>
      <c r="C481" t="s">
        <v>4048</v>
      </c>
      <c r="D481" t="s">
        <v>1382</v>
      </c>
      <c r="E481" t="s">
        <v>4137</v>
      </c>
      <c r="F481" t="s">
        <v>1381</v>
      </c>
      <c r="G481" t="s">
        <v>6361</v>
      </c>
      <c r="H481" t="s">
        <v>1340</v>
      </c>
      <c r="I481" t="s">
        <v>1382</v>
      </c>
    </row>
    <row r="482" spans="1:9" x14ac:dyDescent="0.2">
      <c r="A482" t="s">
        <v>5125</v>
      </c>
      <c r="B482">
        <v>9384</v>
      </c>
      <c r="C482" t="s">
        <v>4048</v>
      </c>
      <c r="D482" t="s">
        <v>1384</v>
      </c>
      <c r="E482" t="s">
        <v>4137</v>
      </c>
      <c r="F482" t="s">
        <v>1383</v>
      </c>
      <c r="G482" t="s">
        <v>6362</v>
      </c>
      <c r="H482" t="s">
        <v>1340</v>
      </c>
      <c r="I482" t="s">
        <v>1384</v>
      </c>
    </row>
    <row r="483" spans="1:9" x14ac:dyDescent="0.2">
      <c r="A483" t="s">
        <v>5161</v>
      </c>
      <c r="B483">
        <v>9386</v>
      </c>
      <c r="C483" t="s">
        <v>4048</v>
      </c>
      <c r="D483" t="s">
        <v>1386</v>
      </c>
      <c r="E483" t="s">
        <v>4137</v>
      </c>
      <c r="F483" t="s">
        <v>1385</v>
      </c>
      <c r="G483" t="s">
        <v>6363</v>
      </c>
      <c r="H483" t="s">
        <v>1340</v>
      </c>
      <c r="I483" t="s">
        <v>1386</v>
      </c>
    </row>
    <row r="484" spans="1:9" x14ac:dyDescent="0.2">
      <c r="A484" t="s">
        <v>5197</v>
      </c>
      <c r="B484">
        <v>9407</v>
      </c>
      <c r="C484" t="s">
        <v>4048</v>
      </c>
      <c r="D484" t="s">
        <v>1388</v>
      </c>
      <c r="E484" t="s">
        <v>4137</v>
      </c>
      <c r="F484" t="s">
        <v>1387</v>
      </c>
      <c r="G484" t="s">
        <v>6364</v>
      </c>
      <c r="H484" t="s">
        <v>1340</v>
      </c>
      <c r="I484" t="s">
        <v>1388</v>
      </c>
    </row>
    <row r="485" spans="1:9" x14ac:dyDescent="0.2">
      <c r="A485" t="s">
        <v>5232</v>
      </c>
      <c r="B485">
        <v>9411</v>
      </c>
      <c r="C485" t="s">
        <v>4048</v>
      </c>
      <c r="D485" t="s">
        <v>1390</v>
      </c>
      <c r="E485" t="s">
        <v>4137</v>
      </c>
      <c r="F485" t="s">
        <v>1389</v>
      </c>
      <c r="G485" t="s">
        <v>6365</v>
      </c>
      <c r="H485" t="s">
        <v>1340</v>
      </c>
      <c r="I485" t="s">
        <v>1390</v>
      </c>
    </row>
    <row r="486" spans="1:9" x14ac:dyDescent="0.2">
      <c r="A486" t="s">
        <v>4098</v>
      </c>
      <c r="B486">
        <v>10000</v>
      </c>
      <c r="C486" t="s">
        <v>4049</v>
      </c>
      <c r="D486" t="s">
        <v>1392</v>
      </c>
      <c r="E486" t="s">
        <v>4088</v>
      </c>
      <c r="F486" t="s">
        <v>1391</v>
      </c>
      <c r="G486" t="s">
        <v>6366</v>
      </c>
      <c r="H486" t="s">
        <v>1392</v>
      </c>
    </row>
    <row r="487" spans="1:9" x14ac:dyDescent="0.2">
      <c r="A487" t="s">
        <v>4147</v>
      </c>
      <c r="B487">
        <v>10201</v>
      </c>
      <c r="C487" t="s">
        <v>4049</v>
      </c>
      <c r="D487" t="s">
        <v>1394</v>
      </c>
      <c r="E487" t="s">
        <v>4137</v>
      </c>
      <c r="F487" t="s">
        <v>1393</v>
      </c>
      <c r="G487" t="s">
        <v>6367</v>
      </c>
      <c r="H487" t="s">
        <v>1392</v>
      </c>
      <c r="I487" t="s">
        <v>1394</v>
      </c>
    </row>
    <row r="488" spans="1:9" x14ac:dyDescent="0.2">
      <c r="A488" t="s">
        <v>4195</v>
      </c>
      <c r="B488">
        <v>10202</v>
      </c>
      <c r="C488" t="s">
        <v>4049</v>
      </c>
      <c r="D488" t="s">
        <v>1396</v>
      </c>
      <c r="E488" t="s">
        <v>4137</v>
      </c>
      <c r="F488" t="s">
        <v>1395</v>
      </c>
      <c r="G488" t="s">
        <v>6368</v>
      </c>
      <c r="H488" t="s">
        <v>1392</v>
      </c>
      <c r="I488" t="s">
        <v>1396</v>
      </c>
    </row>
    <row r="489" spans="1:9" x14ac:dyDescent="0.2">
      <c r="A489" t="s">
        <v>4243</v>
      </c>
      <c r="B489">
        <v>10203</v>
      </c>
      <c r="C489" t="s">
        <v>4049</v>
      </c>
      <c r="D489" t="s">
        <v>1398</v>
      </c>
      <c r="E489" t="s">
        <v>4137</v>
      </c>
      <c r="F489" t="s">
        <v>1397</v>
      </c>
      <c r="G489" t="s">
        <v>6369</v>
      </c>
      <c r="H489" t="s">
        <v>1392</v>
      </c>
      <c r="I489" t="s">
        <v>1398</v>
      </c>
    </row>
    <row r="490" spans="1:9" x14ac:dyDescent="0.2">
      <c r="A490" t="s">
        <v>4291</v>
      </c>
      <c r="B490">
        <v>10204</v>
      </c>
      <c r="C490" t="s">
        <v>4049</v>
      </c>
      <c r="D490" t="s">
        <v>1400</v>
      </c>
      <c r="E490" t="s">
        <v>4137</v>
      </c>
      <c r="F490" t="s">
        <v>1399</v>
      </c>
      <c r="G490" t="s">
        <v>6370</v>
      </c>
      <c r="H490" t="s">
        <v>1392</v>
      </c>
      <c r="I490" t="s">
        <v>1400</v>
      </c>
    </row>
    <row r="491" spans="1:9" x14ac:dyDescent="0.2">
      <c r="A491" t="s">
        <v>4339</v>
      </c>
      <c r="B491">
        <v>10205</v>
      </c>
      <c r="C491" t="s">
        <v>4049</v>
      </c>
      <c r="D491" t="s">
        <v>1402</v>
      </c>
      <c r="E491" t="s">
        <v>4137</v>
      </c>
      <c r="F491" t="s">
        <v>1401</v>
      </c>
      <c r="G491" t="s">
        <v>6371</v>
      </c>
      <c r="H491" t="s">
        <v>1392</v>
      </c>
      <c r="I491" t="s">
        <v>1402</v>
      </c>
    </row>
    <row r="492" spans="1:9" x14ac:dyDescent="0.2">
      <c r="A492" t="s">
        <v>4387</v>
      </c>
      <c r="B492">
        <v>10206</v>
      </c>
      <c r="C492" t="s">
        <v>4049</v>
      </c>
      <c r="D492" t="s">
        <v>1404</v>
      </c>
      <c r="E492" t="s">
        <v>4137</v>
      </c>
      <c r="F492" t="s">
        <v>1403</v>
      </c>
      <c r="G492" t="s">
        <v>6372</v>
      </c>
      <c r="H492" t="s">
        <v>1392</v>
      </c>
      <c r="I492" t="s">
        <v>1404</v>
      </c>
    </row>
    <row r="493" spans="1:9" x14ac:dyDescent="0.2">
      <c r="A493" t="s">
        <v>4435</v>
      </c>
      <c r="B493">
        <v>10207</v>
      </c>
      <c r="C493" t="s">
        <v>4049</v>
      </c>
      <c r="D493" t="s">
        <v>1406</v>
      </c>
      <c r="E493" t="s">
        <v>4137</v>
      </c>
      <c r="F493" t="s">
        <v>1405</v>
      </c>
      <c r="G493" t="s">
        <v>6373</v>
      </c>
      <c r="H493" t="s">
        <v>1392</v>
      </c>
      <c r="I493" t="s">
        <v>1406</v>
      </c>
    </row>
    <row r="494" spans="1:9" x14ac:dyDescent="0.2">
      <c r="A494" t="s">
        <v>4483</v>
      </c>
      <c r="B494">
        <v>10208</v>
      </c>
      <c r="C494" t="s">
        <v>4049</v>
      </c>
      <c r="D494" t="s">
        <v>1408</v>
      </c>
      <c r="E494" t="s">
        <v>4137</v>
      </c>
      <c r="F494" t="s">
        <v>1407</v>
      </c>
      <c r="G494" t="s">
        <v>6374</v>
      </c>
      <c r="H494" t="s">
        <v>1392</v>
      </c>
      <c r="I494" t="s">
        <v>1408</v>
      </c>
    </row>
    <row r="495" spans="1:9" x14ac:dyDescent="0.2">
      <c r="A495" t="s">
        <v>4531</v>
      </c>
      <c r="B495">
        <v>10209</v>
      </c>
      <c r="C495" t="s">
        <v>4049</v>
      </c>
      <c r="D495" t="s">
        <v>1410</v>
      </c>
      <c r="E495" t="s">
        <v>4137</v>
      </c>
      <c r="F495" t="s">
        <v>1409</v>
      </c>
      <c r="G495" t="s">
        <v>6375</v>
      </c>
      <c r="H495" t="s">
        <v>1392</v>
      </c>
      <c r="I495" t="s">
        <v>1410</v>
      </c>
    </row>
    <row r="496" spans="1:9" x14ac:dyDescent="0.2">
      <c r="A496" t="s">
        <v>4579</v>
      </c>
      <c r="B496">
        <v>10210</v>
      </c>
      <c r="C496" t="s">
        <v>4049</v>
      </c>
      <c r="D496" t="s">
        <v>1412</v>
      </c>
      <c r="E496" t="s">
        <v>4137</v>
      </c>
      <c r="F496" t="s">
        <v>1411</v>
      </c>
      <c r="G496" t="s">
        <v>6376</v>
      </c>
      <c r="H496" t="s">
        <v>1392</v>
      </c>
      <c r="I496" t="s">
        <v>1412</v>
      </c>
    </row>
    <row r="497" spans="1:9" x14ac:dyDescent="0.2">
      <c r="A497" t="s">
        <v>4627</v>
      </c>
      <c r="B497">
        <v>10211</v>
      </c>
      <c r="C497" t="s">
        <v>4049</v>
      </c>
      <c r="D497" t="s">
        <v>1414</v>
      </c>
      <c r="E497" t="s">
        <v>4137</v>
      </c>
      <c r="F497" t="s">
        <v>1413</v>
      </c>
      <c r="G497" t="s">
        <v>6377</v>
      </c>
      <c r="H497" t="s">
        <v>1392</v>
      </c>
      <c r="I497" t="s">
        <v>1414</v>
      </c>
    </row>
    <row r="498" spans="1:9" x14ac:dyDescent="0.2">
      <c r="A498" t="s">
        <v>4675</v>
      </c>
      <c r="B498">
        <v>10212</v>
      </c>
      <c r="C498" t="s">
        <v>4049</v>
      </c>
      <c r="D498" t="s">
        <v>1416</v>
      </c>
      <c r="E498" t="s">
        <v>4137</v>
      </c>
      <c r="F498" t="s">
        <v>1415</v>
      </c>
      <c r="G498" t="s">
        <v>6378</v>
      </c>
      <c r="H498" t="s">
        <v>1392</v>
      </c>
      <c r="I498" t="s">
        <v>1416</v>
      </c>
    </row>
    <row r="499" spans="1:9" x14ac:dyDescent="0.2">
      <c r="A499" t="s">
        <v>4723</v>
      </c>
      <c r="B499">
        <v>10344</v>
      </c>
      <c r="C499" t="s">
        <v>4049</v>
      </c>
      <c r="D499" t="s">
        <v>1418</v>
      </c>
      <c r="E499" t="s">
        <v>4137</v>
      </c>
      <c r="F499" t="s">
        <v>1417</v>
      </c>
      <c r="G499" t="s">
        <v>6379</v>
      </c>
      <c r="H499" t="s">
        <v>1392</v>
      </c>
      <c r="I499" t="s">
        <v>1418</v>
      </c>
    </row>
    <row r="500" spans="1:9" x14ac:dyDescent="0.2">
      <c r="A500" t="s">
        <v>4771</v>
      </c>
      <c r="B500">
        <v>10345</v>
      </c>
      <c r="C500" t="s">
        <v>4049</v>
      </c>
      <c r="D500" t="s">
        <v>1420</v>
      </c>
      <c r="E500" t="s">
        <v>4137</v>
      </c>
      <c r="F500" t="s">
        <v>1419</v>
      </c>
      <c r="G500" t="s">
        <v>6380</v>
      </c>
      <c r="H500" t="s">
        <v>1392</v>
      </c>
      <c r="I500" t="s">
        <v>1420</v>
      </c>
    </row>
    <row r="501" spans="1:9" x14ac:dyDescent="0.2">
      <c r="A501" t="s">
        <v>4819</v>
      </c>
      <c r="B501">
        <v>10366</v>
      </c>
      <c r="C501" t="s">
        <v>4049</v>
      </c>
      <c r="D501" t="s">
        <v>1422</v>
      </c>
      <c r="E501" t="s">
        <v>4137</v>
      </c>
      <c r="F501" t="s">
        <v>1421</v>
      </c>
      <c r="G501" t="s">
        <v>6381</v>
      </c>
      <c r="H501" t="s">
        <v>1392</v>
      </c>
      <c r="I501" t="s">
        <v>1422</v>
      </c>
    </row>
    <row r="502" spans="1:9" x14ac:dyDescent="0.2">
      <c r="A502" t="s">
        <v>4867</v>
      </c>
      <c r="B502">
        <v>10367</v>
      </c>
      <c r="C502" t="s">
        <v>4049</v>
      </c>
      <c r="D502" t="s">
        <v>1424</v>
      </c>
      <c r="E502" t="s">
        <v>4137</v>
      </c>
      <c r="F502" t="s">
        <v>1423</v>
      </c>
      <c r="G502" t="s">
        <v>6382</v>
      </c>
      <c r="H502" t="s">
        <v>1392</v>
      </c>
      <c r="I502" t="s">
        <v>1424</v>
      </c>
    </row>
    <row r="503" spans="1:9" x14ac:dyDescent="0.2">
      <c r="A503" t="s">
        <v>4914</v>
      </c>
      <c r="B503">
        <v>10382</v>
      </c>
      <c r="C503" t="s">
        <v>4049</v>
      </c>
      <c r="D503" t="s">
        <v>1426</v>
      </c>
      <c r="E503" t="s">
        <v>4137</v>
      </c>
      <c r="F503" t="s">
        <v>1425</v>
      </c>
      <c r="G503" t="s">
        <v>6383</v>
      </c>
      <c r="H503" t="s">
        <v>1392</v>
      </c>
      <c r="I503" t="s">
        <v>1426</v>
      </c>
    </row>
    <row r="504" spans="1:9" x14ac:dyDescent="0.2">
      <c r="A504" t="s">
        <v>4961</v>
      </c>
      <c r="B504">
        <v>10383</v>
      </c>
      <c r="C504" t="s">
        <v>4049</v>
      </c>
      <c r="D504" t="s">
        <v>1428</v>
      </c>
      <c r="E504" t="s">
        <v>4137</v>
      </c>
      <c r="F504" t="s">
        <v>1427</v>
      </c>
      <c r="G504" t="s">
        <v>6384</v>
      </c>
      <c r="H504" t="s">
        <v>1392</v>
      </c>
      <c r="I504" t="s">
        <v>1428</v>
      </c>
    </row>
    <row r="505" spans="1:9" x14ac:dyDescent="0.2">
      <c r="A505" t="s">
        <v>5006</v>
      </c>
      <c r="B505">
        <v>10384</v>
      </c>
      <c r="C505" t="s">
        <v>4049</v>
      </c>
      <c r="D505" t="s">
        <v>1430</v>
      </c>
      <c r="E505" t="s">
        <v>4137</v>
      </c>
      <c r="F505" t="s">
        <v>1429</v>
      </c>
      <c r="G505" t="s">
        <v>6385</v>
      </c>
      <c r="H505" t="s">
        <v>1392</v>
      </c>
      <c r="I505" t="s">
        <v>1430</v>
      </c>
    </row>
    <row r="506" spans="1:9" x14ac:dyDescent="0.2">
      <c r="A506" t="s">
        <v>5050</v>
      </c>
      <c r="B506">
        <v>10421</v>
      </c>
      <c r="C506" t="s">
        <v>4049</v>
      </c>
      <c r="D506" t="s">
        <v>1432</v>
      </c>
      <c r="E506" t="s">
        <v>4137</v>
      </c>
      <c r="F506" t="s">
        <v>1431</v>
      </c>
      <c r="G506" t="s">
        <v>6386</v>
      </c>
      <c r="H506" t="s">
        <v>1392</v>
      </c>
      <c r="I506" t="s">
        <v>1432</v>
      </c>
    </row>
    <row r="507" spans="1:9" x14ac:dyDescent="0.2">
      <c r="A507" t="s">
        <v>5089</v>
      </c>
      <c r="B507">
        <v>10424</v>
      </c>
      <c r="C507" t="s">
        <v>4049</v>
      </c>
      <c r="D507" t="s">
        <v>1434</v>
      </c>
      <c r="E507" t="s">
        <v>4137</v>
      </c>
      <c r="F507" t="s">
        <v>1433</v>
      </c>
      <c r="G507" t="s">
        <v>6387</v>
      </c>
      <c r="H507" t="s">
        <v>1392</v>
      </c>
      <c r="I507" t="s">
        <v>1434</v>
      </c>
    </row>
    <row r="508" spans="1:9" x14ac:dyDescent="0.2">
      <c r="A508" t="s">
        <v>5126</v>
      </c>
      <c r="B508">
        <v>10425</v>
      </c>
      <c r="C508" t="s">
        <v>4049</v>
      </c>
      <c r="D508" t="s">
        <v>1436</v>
      </c>
      <c r="E508" t="s">
        <v>4137</v>
      </c>
      <c r="F508" t="s">
        <v>1435</v>
      </c>
      <c r="G508" t="s">
        <v>6388</v>
      </c>
      <c r="H508" t="s">
        <v>1392</v>
      </c>
      <c r="I508" t="s">
        <v>1436</v>
      </c>
    </row>
    <row r="509" spans="1:9" x14ac:dyDescent="0.2">
      <c r="A509" t="s">
        <v>5162</v>
      </c>
      <c r="B509">
        <v>10426</v>
      </c>
      <c r="C509" t="s">
        <v>4049</v>
      </c>
      <c r="D509" t="s">
        <v>1438</v>
      </c>
      <c r="E509" t="s">
        <v>4137</v>
      </c>
      <c r="F509" t="s">
        <v>1437</v>
      </c>
      <c r="G509" t="s">
        <v>6389</v>
      </c>
      <c r="H509" t="s">
        <v>1392</v>
      </c>
      <c r="I509" t="s">
        <v>1438</v>
      </c>
    </row>
    <row r="510" spans="1:9" x14ac:dyDescent="0.2">
      <c r="A510" t="s">
        <v>5198</v>
      </c>
      <c r="B510">
        <v>10428</v>
      </c>
      <c r="C510" t="s">
        <v>4049</v>
      </c>
      <c r="D510" t="s">
        <v>1440</v>
      </c>
      <c r="E510" t="s">
        <v>4137</v>
      </c>
      <c r="F510" t="s">
        <v>1439</v>
      </c>
      <c r="G510" t="s">
        <v>6390</v>
      </c>
      <c r="H510" t="s">
        <v>1392</v>
      </c>
      <c r="I510" t="s">
        <v>1440</v>
      </c>
    </row>
    <row r="511" spans="1:9" x14ac:dyDescent="0.2">
      <c r="A511" t="s">
        <v>5233</v>
      </c>
      <c r="B511">
        <v>10429</v>
      </c>
      <c r="C511" t="s">
        <v>4049</v>
      </c>
      <c r="D511" t="s">
        <v>1442</v>
      </c>
      <c r="E511" t="s">
        <v>4137</v>
      </c>
      <c r="F511" t="s">
        <v>1441</v>
      </c>
      <c r="G511" t="s">
        <v>6391</v>
      </c>
      <c r="H511" t="s">
        <v>1392</v>
      </c>
      <c r="I511" t="s">
        <v>1442</v>
      </c>
    </row>
    <row r="512" spans="1:9" x14ac:dyDescent="0.2">
      <c r="A512" t="s">
        <v>5265</v>
      </c>
      <c r="B512">
        <v>10443</v>
      </c>
      <c r="C512" t="s">
        <v>4049</v>
      </c>
      <c r="D512" t="s">
        <v>1444</v>
      </c>
      <c r="E512" t="s">
        <v>4137</v>
      </c>
      <c r="F512" t="s">
        <v>1443</v>
      </c>
      <c r="G512" t="s">
        <v>6392</v>
      </c>
      <c r="H512" t="s">
        <v>1392</v>
      </c>
      <c r="I512" t="s">
        <v>1444</v>
      </c>
    </row>
    <row r="513" spans="1:9" x14ac:dyDescent="0.2">
      <c r="A513" t="s">
        <v>5297</v>
      </c>
      <c r="B513">
        <v>10444</v>
      </c>
      <c r="C513" t="s">
        <v>4049</v>
      </c>
      <c r="D513" t="s">
        <v>1446</v>
      </c>
      <c r="E513" t="s">
        <v>4137</v>
      </c>
      <c r="F513" t="s">
        <v>1445</v>
      </c>
      <c r="G513" t="s">
        <v>6393</v>
      </c>
      <c r="H513" t="s">
        <v>1392</v>
      </c>
      <c r="I513" t="s">
        <v>1446</v>
      </c>
    </row>
    <row r="514" spans="1:9" x14ac:dyDescent="0.2">
      <c r="A514" t="s">
        <v>5327</v>
      </c>
      <c r="B514">
        <v>10448</v>
      </c>
      <c r="C514" t="s">
        <v>4049</v>
      </c>
      <c r="D514" t="s">
        <v>1196</v>
      </c>
      <c r="E514" t="s">
        <v>4137</v>
      </c>
      <c r="F514" t="s">
        <v>1447</v>
      </c>
      <c r="G514" t="s">
        <v>6394</v>
      </c>
      <c r="H514" t="s">
        <v>1392</v>
      </c>
      <c r="I514" t="s">
        <v>1196</v>
      </c>
    </row>
    <row r="515" spans="1:9" x14ac:dyDescent="0.2">
      <c r="A515" t="s">
        <v>5355</v>
      </c>
      <c r="B515">
        <v>10449</v>
      </c>
      <c r="C515" t="s">
        <v>4049</v>
      </c>
      <c r="D515" t="s">
        <v>1449</v>
      </c>
      <c r="E515" t="s">
        <v>4137</v>
      </c>
      <c r="F515" t="s">
        <v>1448</v>
      </c>
      <c r="G515" t="s">
        <v>6395</v>
      </c>
      <c r="H515" t="s">
        <v>1392</v>
      </c>
      <c r="I515" t="s">
        <v>1449</v>
      </c>
    </row>
    <row r="516" spans="1:9" x14ac:dyDescent="0.2">
      <c r="A516" t="s">
        <v>5383</v>
      </c>
      <c r="B516">
        <v>10464</v>
      </c>
      <c r="C516" t="s">
        <v>4049</v>
      </c>
      <c r="D516" t="s">
        <v>1451</v>
      </c>
      <c r="E516" t="s">
        <v>4137</v>
      </c>
      <c r="F516" t="s">
        <v>1450</v>
      </c>
      <c r="G516" t="s">
        <v>6396</v>
      </c>
      <c r="H516" t="s">
        <v>1392</v>
      </c>
      <c r="I516" t="s">
        <v>1451</v>
      </c>
    </row>
    <row r="517" spans="1:9" x14ac:dyDescent="0.2">
      <c r="A517" t="s">
        <v>5410</v>
      </c>
      <c r="B517">
        <v>10521</v>
      </c>
      <c r="C517" t="s">
        <v>4049</v>
      </c>
      <c r="D517" t="s">
        <v>1453</v>
      </c>
      <c r="E517" t="s">
        <v>4137</v>
      </c>
      <c r="F517" t="s">
        <v>1452</v>
      </c>
      <c r="G517" t="s">
        <v>6397</v>
      </c>
      <c r="H517" t="s">
        <v>1392</v>
      </c>
      <c r="I517" t="s">
        <v>1453</v>
      </c>
    </row>
    <row r="518" spans="1:9" x14ac:dyDescent="0.2">
      <c r="A518" t="s">
        <v>5435</v>
      </c>
      <c r="B518">
        <v>10522</v>
      </c>
      <c r="C518" t="s">
        <v>4049</v>
      </c>
      <c r="D518" t="s">
        <v>1455</v>
      </c>
      <c r="E518" t="s">
        <v>4137</v>
      </c>
      <c r="F518" t="s">
        <v>1454</v>
      </c>
      <c r="G518" t="s">
        <v>6398</v>
      </c>
      <c r="H518" t="s">
        <v>1392</v>
      </c>
      <c r="I518" t="s">
        <v>1455</v>
      </c>
    </row>
    <row r="519" spans="1:9" x14ac:dyDescent="0.2">
      <c r="A519" t="s">
        <v>5460</v>
      </c>
      <c r="B519">
        <v>10523</v>
      </c>
      <c r="C519" t="s">
        <v>4049</v>
      </c>
      <c r="D519" t="s">
        <v>1457</v>
      </c>
      <c r="E519" t="s">
        <v>4137</v>
      </c>
      <c r="F519" t="s">
        <v>1456</v>
      </c>
      <c r="G519" t="s">
        <v>6399</v>
      </c>
      <c r="H519" t="s">
        <v>1392</v>
      </c>
      <c r="I519" t="s">
        <v>1457</v>
      </c>
    </row>
    <row r="520" spans="1:9" x14ac:dyDescent="0.2">
      <c r="A520" t="s">
        <v>5484</v>
      </c>
      <c r="B520">
        <v>10524</v>
      </c>
      <c r="C520" t="s">
        <v>4049</v>
      </c>
      <c r="D520" t="s">
        <v>1459</v>
      </c>
      <c r="E520" t="s">
        <v>4137</v>
      </c>
      <c r="F520" t="s">
        <v>1458</v>
      </c>
      <c r="G520" t="s">
        <v>6400</v>
      </c>
      <c r="H520" t="s">
        <v>1392</v>
      </c>
      <c r="I520" t="s">
        <v>1459</v>
      </c>
    </row>
    <row r="521" spans="1:9" x14ac:dyDescent="0.2">
      <c r="A521" t="s">
        <v>5507</v>
      </c>
      <c r="B521">
        <v>10525</v>
      </c>
      <c r="C521" t="s">
        <v>4049</v>
      </c>
      <c r="D521" t="s">
        <v>1461</v>
      </c>
      <c r="E521" t="s">
        <v>4137</v>
      </c>
      <c r="F521" t="s">
        <v>1460</v>
      </c>
      <c r="G521" t="s">
        <v>6401</v>
      </c>
      <c r="H521" t="s">
        <v>1392</v>
      </c>
      <c r="I521" t="s">
        <v>1461</v>
      </c>
    </row>
    <row r="522" spans="1:9" x14ac:dyDescent="0.2">
      <c r="A522" t="s">
        <v>4099</v>
      </c>
      <c r="B522">
        <v>11000</v>
      </c>
      <c r="C522" t="s">
        <v>4050</v>
      </c>
      <c r="D522" t="s">
        <v>1463</v>
      </c>
      <c r="E522" t="s">
        <v>4088</v>
      </c>
      <c r="F522" t="s">
        <v>1462</v>
      </c>
      <c r="G522" t="s">
        <v>6402</v>
      </c>
      <c r="H522" t="s">
        <v>1463</v>
      </c>
    </row>
    <row r="523" spans="1:9" x14ac:dyDescent="0.2">
      <c r="A523" t="s">
        <v>4148</v>
      </c>
      <c r="B523">
        <v>11100</v>
      </c>
      <c r="C523" t="s">
        <v>4050</v>
      </c>
      <c r="D523" t="s">
        <v>1465</v>
      </c>
      <c r="E523" t="s">
        <v>4137</v>
      </c>
      <c r="F523" t="s">
        <v>1464</v>
      </c>
      <c r="G523" t="s">
        <v>6403</v>
      </c>
      <c r="H523" t="s">
        <v>1463</v>
      </c>
      <c r="I523" t="s">
        <v>1465</v>
      </c>
    </row>
    <row r="524" spans="1:9" x14ac:dyDescent="0.2">
      <c r="A524" t="s">
        <v>4196</v>
      </c>
      <c r="B524">
        <v>11201</v>
      </c>
      <c r="C524" t="s">
        <v>4050</v>
      </c>
      <c r="D524" t="s">
        <v>1467</v>
      </c>
      <c r="E524" t="s">
        <v>4137</v>
      </c>
      <c r="F524" t="s">
        <v>1466</v>
      </c>
      <c r="G524" t="s">
        <v>6404</v>
      </c>
      <c r="H524" t="s">
        <v>1463</v>
      </c>
      <c r="I524" t="s">
        <v>1467</v>
      </c>
    </row>
    <row r="525" spans="1:9" x14ac:dyDescent="0.2">
      <c r="A525" t="s">
        <v>4244</v>
      </c>
      <c r="B525">
        <v>11202</v>
      </c>
      <c r="C525" t="s">
        <v>4050</v>
      </c>
      <c r="D525" t="s">
        <v>1469</v>
      </c>
      <c r="E525" t="s">
        <v>4137</v>
      </c>
      <c r="F525" t="s">
        <v>1468</v>
      </c>
      <c r="G525" t="s">
        <v>6405</v>
      </c>
      <c r="H525" t="s">
        <v>1463</v>
      </c>
      <c r="I525" t="s">
        <v>1469</v>
      </c>
    </row>
    <row r="526" spans="1:9" x14ac:dyDescent="0.2">
      <c r="A526" t="s">
        <v>4292</v>
      </c>
      <c r="B526">
        <v>11203</v>
      </c>
      <c r="C526" t="s">
        <v>4050</v>
      </c>
      <c r="D526" t="s">
        <v>1471</v>
      </c>
      <c r="E526" t="s">
        <v>4137</v>
      </c>
      <c r="F526" t="s">
        <v>1470</v>
      </c>
      <c r="G526" t="s">
        <v>6406</v>
      </c>
      <c r="H526" t="s">
        <v>1463</v>
      </c>
      <c r="I526" t="s">
        <v>1471</v>
      </c>
    </row>
    <row r="527" spans="1:9" x14ac:dyDescent="0.2">
      <c r="A527" t="s">
        <v>4340</v>
      </c>
      <c r="B527">
        <v>11206</v>
      </c>
      <c r="C527" t="s">
        <v>4050</v>
      </c>
      <c r="D527" t="s">
        <v>1473</v>
      </c>
      <c r="E527" t="s">
        <v>4137</v>
      </c>
      <c r="F527" t="s">
        <v>1472</v>
      </c>
      <c r="G527" t="s">
        <v>6407</v>
      </c>
      <c r="H527" t="s">
        <v>1463</v>
      </c>
      <c r="I527" t="s">
        <v>1473</v>
      </c>
    </row>
    <row r="528" spans="1:9" x14ac:dyDescent="0.2">
      <c r="A528" t="s">
        <v>4388</v>
      </c>
      <c r="B528">
        <v>11207</v>
      </c>
      <c r="C528" t="s">
        <v>4050</v>
      </c>
      <c r="D528" t="s">
        <v>1475</v>
      </c>
      <c r="E528" t="s">
        <v>4137</v>
      </c>
      <c r="F528" t="s">
        <v>1474</v>
      </c>
      <c r="G528" t="s">
        <v>6408</v>
      </c>
      <c r="H528" t="s">
        <v>1463</v>
      </c>
      <c r="I528" t="s">
        <v>1475</v>
      </c>
    </row>
    <row r="529" spans="1:9" x14ac:dyDescent="0.2">
      <c r="A529" t="s">
        <v>4436</v>
      </c>
      <c r="B529">
        <v>11208</v>
      </c>
      <c r="C529" t="s">
        <v>4050</v>
      </c>
      <c r="D529" t="s">
        <v>1477</v>
      </c>
      <c r="E529" t="s">
        <v>4137</v>
      </c>
      <c r="F529" t="s">
        <v>1476</v>
      </c>
      <c r="G529" t="s">
        <v>6409</v>
      </c>
      <c r="H529" t="s">
        <v>1463</v>
      </c>
      <c r="I529" t="s">
        <v>1477</v>
      </c>
    </row>
    <row r="530" spans="1:9" x14ac:dyDescent="0.2">
      <c r="A530" t="s">
        <v>4484</v>
      </c>
      <c r="B530">
        <v>11209</v>
      </c>
      <c r="C530" t="s">
        <v>4050</v>
      </c>
      <c r="D530" t="s">
        <v>1479</v>
      </c>
      <c r="E530" t="s">
        <v>4137</v>
      </c>
      <c r="F530" t="s">
        <v>1478</v>
      </c>
      <c r="G530" t="s">
        <v>6410</v>
      </c>
      <c r="H530" t="s">
        <v>1463</v>
      </c>
      <c r="I530" t="s">
        <v>1479</v>
      </c>
    </row>
    <row r="531" spans="1:9" x14ac:dyDescent="0.2">
      <c r="A531" t="s">
        <v>4532</v>
      </c>
      <c r="B531">
        <v>11210</v>
      </c>
      <c r="C531" t="s">
        <v>4050</v>
      </c>
      <c r="D531" t="s">
        <v>1481</v>
      </c>
      <c r="E531" t="s">
        <v>4137</v>
      </c>
      <c r="F531" t="s">
        <v>1480</v>
      </c>
      <c r="G531" t="s">
        <v>6411</v>
      </c>
      <c r="H531" t="s">
        <v>1463</v>
      </c>
      <c r="I531" t="s">
        <v>1481</v>
      </c>
    </row>
    <row r="532" spans="1:9" x14ac:dyDescent="0.2">
      <c r="A532" t="s">
        <v>4580</v>
      </c>
      <c r="B532">
        <v>11211</v>
      </c>
      <c r="C532" t="s">
        <v>4050</v>
      </c>
      <c r="D532" t="s">
        <v>1483</v>
      </c>
      <c r="E532" t="s">
        <v>4137</v>
      </c>
      <c r="F532" t="s">
        <v>1482</v>
      </c>
      <c r="G532" t="s">
        <v>6412</v>
      </c>
      <c r="H532" t="s">
        <v>1463</v>
      </c>
      <c r="I532" t="s">
        <v>1483</v>
      </c>
    </row>
    <row r="533" spans="1:9" x14ac:dyDescent="0.2">
      <c r="A533" t="s">
        <v>4628</v>
      </c>
      <c r="B533">
        <v>11212</v>
      </c>
      <c r="C533" t="s">
        <v>4050</v>
      </c>
      <c r="D533" t="s">
        <v>1485</v>
      </c>
      <c r="E533" t="s">
        <v>4137</v>
      </c>
      <c r="F533" t="s">
        <v>1484</v>
      </c>
      <c r="G533" t="s">
        <v>6413</v>
      </c>
      <c r="H533" t="s">
        <v>1463</v>
      </c>
      <c r="I533" t="s">
        <v>1485</v>
      </c>
    </row>
    <row r="534" spans="1:9" x14ac:dyDescent="0.2">
      <c r="A534" t="s">
        <v>4676</v>
      </c>
      <c r="B534">
        <v>11214</v>
      </c>
      <c r="C534" t="s">
        <v>4050</v>
      </c>
      <c r="D534" t="s">
        <v>1487</v>
      </c>
      <c r="E534" t="s">
        <v>4137</v>
      </c>
      <c r="F534" t="s">
        <v>1486</v>
      </c>
      <c r="G534" t="s">
        <v>6414</v>
      </c>
      <c r="H534" t="s">
        <v>1463</v>
      </c>
      <c r="I534" t="s">
        <v>1487</v>
      </c>
    </row>
    <row r="535" spans="1:9" x14ac:dyDescent="0.2">
      <c r="A535" t="s">
        <v>4724</v>
      </c>
      <c r="B535">
        <v>11215</v>
      </c>
      <c r="C535" t="s">
        <v>4050</v>
      </c>
      <c r="D535" t="s">
        <v>1489</v>
      </c>
      <c r="E535" t="s">
        <v>4137</v>
      </c>
      <c r="F535" t="s">
        <v>1488</v>
      </c>
      <c r="G535" t="s">
        <v>6415</v>
      </c>
      <c r="H535" t="s">
        <v>1463</v>
      </c>
      <c r="I535" t="s">
        <v>1489</v>
      </c>
    </row>
    <row r="536" spans="1:9" x14ac:dyDescent="0.2">
      <c r="A536" t="s">
        <v>4772</v>
      </c>
      <c r="B536">
        <v>11216</v>
      </c>
      <c r="C536" t="s">
        <v>4050</v>
      </c>
      <c r="D536" t="s">
        <v>1491</v>
      </c>
      <c r="E536" t="s">
        <v>4137</v>
      </c>
      <c r="F536" t="s">
        <v>1490</v>
      </c>
      <c r="G536" t="s">
        <v>6416</v>
      </c>
      <c r="H536" t="s">
        <v>1463</v>
      </c>
      <c r="I536" t="s">
        <v>1491</v>
      </c>
    </row>
    <row r="537" spans="1:9" x14ac:dyDescent="0.2">
      <c r="A537" t="s">
        <v>4820</v>
      </c>
      <c r="B537">
        <v>11217</v>
      </c>
      <c r="C537" t="s">
        <v>4050</v>
      </c>
      <c r="D537" t="s">
        <v>1493</v>
      </c>
      <c r="E537" t="s">
        <v>4137</v>
      </c>
      <c r="F537" t="s">
        <v>1492</v>
      </c>
      <c r="G537" t="s">
        <v>6417</v>
      </c>
      <c r="H537" t="s">
        <v>1463</v>
      </c>
      <c r="I537" t="s">
        <v>1493</v>
      </c>
    </row>
    <row r="538" spans="1:9" x14ac:dyDescent="0.2">
      <c r="A538" t="s">
        <v>4868</v>
      </c>
      <c r="B538">
        <v>11218</v>
      </c>
      <c r="C538" t="s">
        <v>4050</v>
      </c>
      <c r="D538" t="s">
        <v>1495</v>
      </c>
      <c r="E538" t="s">
        <v>4137</v>
      </c>
      <c r="F538" t="s">
        <v>1494</v>
      </c>
      <c r="G538" t="s">
        <v>6418</v>
      </c>
      <c r="H538" t="s">
        <v>1463</v>
      </c>
      <c r="I538" t="s">
        <v>1495</v>
      </c>
    </row>
    <row r="539" spans="1:9" x14ac:dyDescent="0.2">
      <c r="A539" t="s">
        <v>4915</v>
      </c>
      <c r="B539">
        <v>11219</v>
      </c>
      <c r="C539" t="s">
        <v>4050</v>
      </c>
      <c r="D539" t="s">
        <v>1497</v>
      </c>
      <c r="E539" t="s">
        <v>4137</v>
      </c>
      <c r="F539" t="s">
        <v>1496</v>
      </c>
      <c r="G539" t="s">
        <v>6419</v>
      </c>
      <c r="H539" t="s">
        <v>1463</v>
      </c>
      <c r="I539" t="s">
        <v>1497</v>
      </c>
    </row>
    <row r="540" spans="1:9" x14ac:dyDescent="0.2">
      <c r="A540" t="s">
        <v>4962</v>
      </c>
      <c r="B540">
        <v>11221</v>
      </c>
      <c r="C540" t="s">
        <v>4050</v>
      </c>
      <c r="D540" t="s">
        <v>1499</v>
      </c>
      <c r="E540" t="s">
        <v>4137</v>
      </c>
      <c r="F540" t="s">
        <v>1498</v>
      </c>
      <c r="G540" t="s">
        <v>6420</v>
      </c>
      <c r="H540" t="s">
        <v>1463</v>
      </c>
      <c r="I540" t="s">
        <v>1499</v>
      </c>
    </row>
    <row r="541" spans="1:9" x14ac:dyDescent="0.2">
      <c r="A541" t="s">
        <v>5007</v>
      </c>
      <c r="B541">
        <v>11222</v>
      </c>
      <c r="C541" t="s">
        <v>4050</v>
      </c>
      <c r="D541" t="s">
        <v>1501</v>
      </c>
      <c r="E541" t="s">
        <v>4137</v>
      </c>
      <c r="F541" t="s">
        <v>1500</v>
      </c>
      <c r="G541" t="s">
        <v>6421</v>
      </c>
      <c r="H541" t="s">
        <v>1463</v>
      </c>
      <c r="I541" t="s">
        <v>1501</v>
      </c>
    </row>
    <row r="542" spans="1:9" x14ac:dyDescent="0.2">
      <c r="A542" t="s">
        <v>5051</v>
      </c>
      <c r="B542">
        <v>11223</v>
      </c>
      <c r="C542" t="s">
        <v>4050</v>
      </c>
      <c r="D542" t="s">
        <v>1503</v>
      </c>
      <c r="E542" t="s">
        <v>4137</v>
      </c>
      <c r="F542" t="s">
        <v>1502</v>
      </c>
      <c r="G542" t="s">
        <v>6422</v>
      </c>
      <c r="H542" t="s">
        <v>1463</v>
      </c>
      <c r="I542" t="s">
        <v>1503</v>
      </c>
    </row>
    <row r="543" spans="1:9" x14ac:dyDescent="0.2">
      <c r="A543" t="s">
        <v>5090</v>
      </c>
      <c r="B543">
        <v>11224</v>
      </c>
      <c r="C543" t="s">
        <v>4050</v>
      </c>
      <c r="D543" t="s">
        <v>1505</v>
      </c>
      <c r="E543" t="s">
        <v>4137</v>
      </c>
      <c r="F543" t="s">
        <v>1504</v>
      </c>
      <c r="G543" t="s">
        <v>6423</v>
      </c>
      <c r="H543" t="s">
        <v>1463</v>
      </c>
      <c r="I543" t="s">
        <v>1505</v>
      </c>
    </row>
    <row r="544" spans="1:9" x14ac:dyDescent="0.2">
      <c r="A544" t="s">
        <v>5127</v>
      </c>
      <c r="B544">
        <v>11225</v>
      </c>
      <c r="C544" t="s">
        <v>4050</v>
      </c>
      <c r="D544" t="s">
        <v>1507</v>
      </c>
      <c r="E544" t="s">
        <v>4137</v>
      </c>
      <c r="F544" t="s">
        <v>1506</v>
      </c>
      <c r="G544" t="s">
        <v>6424</v>
      </c>
      <c r="H544" t="s">
        <v>1463</v>
      </c>
      <c r="I544" t="s">
        <v>1507</v>
      </c>
    </row>
    <row r="545" spans="1:9" x14ac:dyDescent="0.2">
      <c r="A545" t="s">
        <v>5163</v>
      </c>
      <c r="B545">
        <v>11227</v>
      </c>
      <c r="C545" t="s">
        <v>4050</v>
      </c>
      <c r="D545" t="s">
        <v>1509</v>
      </c>
      <c r="E545" t="s">
        <v>4137</v>
      </c>
      <c r="F545" t="s">
        <v>1508</v>
      </c>
      <c r="G545" t="s">
        <v>6425</v>
      </c>
      <c r="H545" t="s">
        <v>1463</v>
      </c>
      <c r="I545" t="s">
        <v>1509</v>
      </c>
    </row>
    <row r="546" spans="1:9" x14ac:dyDescent="0.2">
      <c r="A546" t="s">
        <v>5199</v>
      </c>
      <c r="B546">
        <v>11228</v>
      </c>
      <c r="C546" t="s">
        <v>4050</v>
      </c>
      <c r="D546" t="s">
        <v>1511</v>
      </c>
      <c r="E546" t="s">
        <v>4137</v>
      </c>
      <c r="F546" t="s">
        <v>1510</v>
      </c>
      <c r="G546" t="s">
        <v>6426</v>
      </c>
      <c r="H546" t="s">
        <v>1463</v>
      </c>
      <c r="I546" t="s">
        <v>1511</v>
      </c>
    </row>
    <row r="547" spans="1:9" x14ac:dyDescent="0.2">
      <c r="A547" t="s">
        <v>5234</v>
      </c>
      <c r="B547">
        <v>11229</v>
      </c>
      <c r="C547" t="s">
        <v>4050</v>
      </c>
      <c r="D547" t="s">
        <v>1513</v>
      </c>
      <c r="E547" t="s">
        <v>4137</v>
      </c>
      <c r="F547" t="s">
        <v>1512</v>
      </c>
      <c r="G547" t="s">
        <v>6427</v>
      </c>
      <c r="H547" t="s">
        <v>1463</v>
      </c>
      <c r="I547" t="s">
        <v>1513</v>
      </c>
    </row>
    <row r="548" spans="1:9" x14ac:dyDescent="0.2">
      <c r="A548" t="s">
        <v>5266</v>
      </c>
      <c r="B548">
        <v>11230</v>
      </c>
      <c r="C548" t="s">
        <v>4050</v>
      </c>
      <c r="D548" t="s">
        <v>1515</v>
      </c>
      <c r="E548" t="s">
        <v>4137</v>
      </c>
      <c r="F548" t="s">
        <v>1514</v>
      </c>
      <c r="G548" t="s">
        <v>6428</v>
      </c>
      <c r="H548" t="s">
        <v>1463</v>
      </c>
      <c r="I548" t="s">
        <v>1515</v>
      </c>
    </row>
    <row r="549" spans="1:9" x14ac:dyDescent="0.2">
      <c r="A549" t="s">
        <v>5298</v>
      </c>
      <c r="B549">
        <v>11231</v>
      </c>
      <c r="C549" t="s">
        <v>4050</v>
      </c>
      <c r="D549" t="s">
        <v>1517</v>
      </c>
      <c r="E549" t="s">
        <v>4137</v>
      </c>
      <c r="F549" t="s">
        <v>1516</v>
      </c>
      <c r="G549" t="s">
        <v>6429</v>
      </c>
      <c r="H549" t="s">
        <v>1463</v>
      </c>
      <c r="I549" t="s">
        <v>1517</v>
      </c>
    </row>
    <row r="550" spans="1:9" x14ac:dyDescent="0.2">
      <c r="A550" t="s">
        <v>5328</v>
      </c>
      <c r="B550">
        <v>11232</v>
      </c>
      <c r="C550" t="s">
        <v>4050</v>
      </c>
      <c r="D550" t="s">
        <v>1519</v>
      </c>
      <c r="E550" t="s">
        <v>4137</v>
      </c>
      <c r="F550" t="s">
        <v>1518</v>
      </c>
      <c r="G550" t="s">
        <v>6430</v>
      </c>
      <c r="H550" t="s">
        <v>1463</v>
      </c>
      <c r="I550" t="s">
        <v>1519</v>
      </c>
    </row>
    <row r="551" spans="1:9" x14ac:dyDescent="0.2">
      <c r="A551" t="s">
        <v>5356</v>
      </c>
      <c r="B551">
        <v>11233</v>
      </c>
      <c r="C551" t="s">
        <v>4050</v>
      </c>
      <c r="D551" t="s">
        <v>1521</v>
      </c>
      <c r="E551" t="s">
        <v>4137</v>
      </c>
      <c r="F551" t="s">
        <v>1520</v>
      </c>
      <c r="G551" t="s">
        <v>6431</v>
      </c>
      <c r="H551" t="s">
        <v>1463</v>
      </c>
      <c r="I551" t="s">
        <v>1521</v>
      </c>
    </row>
    <row r="552" spans="1:9" x14ac:dyDescent="0.2">
      <c r="A552" t="s">
        <v>5384</v>
      </c>
      <c r="B552">
        <v>11234</v>
      </c>
      <c r="C552" t="s">
        <v>4050</v>
      </c>
      <c r="D552" t="s">
        <v>1523</v>
      </c>
      <c r="E552" t="s">
        <v>4137</v>
      </c>
      <c r="F552" t="s">
        <v>1522</v>
      </c>
      <c r="G552" t="s">
        <v>6432</v>
      </c>
      <c r="H552" t="s">
        <v>1463</v>
      </c>
      <c r="I552" t="s">
        <v>1523</v>
      </c>
    </row>
    <row r="553" spans="1:9" x14ac:dyDescent="0.2">
      <c r="A553" t="s">
        <v>5411</v>
      </c>
      <c r="B553">
        <v>11235</v>
      </c>
      <c r="C553" t="s">
        <v>4050</v>
      </c>
      <c r="D553" t="s">
        <v>1525</v>
      </c>
      <c r="E553" t="s">
        <v>4137</v>
      </c>
      <c r="F553" t="s">
        <v>1524</v>
      </c>
      <c r="G553" t="s">
        <v>6433</v>
      </c>
      <c r="H553" t="s">
        <v>1463</v>
      </c>
      <c r="I553" t="s">
        <v>1525</v>
      </c>
    </row>
    <row r="554" spans="1:9" x14ac:dyDescent="0.2">
      <c r="A554" t="s">
        <v>5436</v>
      </c>
      <c r="B554">
        <v>11237</v>
      </c>
      <c r="C554" t="s">
        <v>4050</v>
      </c>
      <c r="D554" t="s">
        <v>1527</v>
      </c>
      <c r="E554" t="s">
        <v>4137</v>
      </c>
      <c r="F554" t="s">
        <v>1526</v>
      </c>
      <c r="G554" t="s">
        <v>6434</v>
      </c>
      <c r="H554" t="s">
        <v>1463</v>
      </c>
      <c r="I554" t="s">
        <v>1527</v>
      </c>
    </row>
    <row r="555" spans="1:9" x14ac:dyDescent="0.2">
      <c r="A555" t="s">
        <v>5461</v>
      </c>
      <c r="B555">
        <v>11238</v>
      </c>
      <c r="C555" t="s">
        <v>4050</v>
      </c>
      <c r="D555" t="s">
        <v>1529</v>
      </c>
      <c r="E555" t="s">
        <v>4137</v>
      </c>
      <c r="F555" t="s">
        <v>1528</v>
      </c>
      <c r="G555" t="s">
        <v>6435</v>
      </c>
      <c r="H555" t="s">
        <v>1463</v>
      </c>
      <c r="I555" t="s">
        <v>1529</v>
      </c>
    </row>
    <row r="556" spans="1:9" x14ac:dyDescent="0.2">
      <c r="A556" t="s">
        <v>5485</v>
      </c>
      <c r="B556">
        <v>11239</v>
      </c>
      <c r="C556" t="s">
        <v>4050</v>
      </c>
      <c r="D556" t="s">
        <v>1531</v>
      </c>
      <c r="E556" t="s">
        <v>4137</v>
      </c>
      <c r="F556" t="s">
        <v>1530</v>
      </c>
      <c r="G556" t="s">
        <v>6436</v>
      </c>
      <c r="H556" t="s">
        <v>1463</v>
      </c>
      <c r="I556" t="s">
        <v>1531</v>
      </c>
    </row>
    <row r="557" spans="1:9" x14ac:dyDescent="0.2">
      <c r="A557" t="s">
        <v>5508</v>
      </c>
      <c r="B557">
        <v>11240</v>
      </c>
      <c r="C557" t="s">
        <v>4050</v>
      </c>
      <c r="D557" t="s">
        <v>1533</v>
      </c>
      <c r="E557" t="s">
        <v>4137</v>
      </c>
      <c r="F557" t="s">
        <v>1532</v>
      </c>
      <c r="G557" t="s">
        <v>6437</v>
      </c>
      <c r="H557" t="s">
        <v>1463</v>
      </c>
      <c r="I557" t="s">
        <v>1533</v>
      </c>
    </row>
    <row r="558" spans="1:9" x14ac:dyDescent="0.2">
      <c r="A558" t="s">
        <v>5527</v>
      </c>
      <c r="B558">
        <v>11241</v>
      </c>
      <c r="C558" t="s">
        <v>4050</v>
      </c>
      <c r="D558" t="s">
        <v>1535</v>
      </c>
      <c r="E558" t="s">
        <v>4137</v>
      </c>
      <c r="F558" t="s">
        <v>1534</v>
      </c>
      <c r="G558" t="s">
        <v>6438</v>
      </c>
      <c r="H558" t="s">
        <v>1463</v>
      </c>
      <c r="I558" t="s">
        <v>1535</v>
      </c>
    </row>
    <row r="559" spans="1:9" x14ac:dyDescent="0.2">
      <c r="A559" t="s">
        <v>5545</v>
      </c>
      <c r="B559">
        <v>11242</v>
      </c>
      <c r="C559" t="s">
        <v>4050</v>
      </c>
      <c r="D559" t="s">
        <v>1537</v>
      </c>
      <c r="E559" t="s">
        <v>4137</v>
      </c>
      <c r="F559" t="s">
        <v>1536</v>
      </c>
      <c r="G559" t="s">
        <v>6439</v>
      </c>
      <c r="H559" t="s">
        <v>1463</v>
      </c>
      <c r="I559" t="s">
        <v>1537</v>
      </c>
    </row>
    <row r="560" spans="1:9" x14ac:dyDescent="0.2">
      <c r="A560" t="s">
        <v>5563</v>
      </c>
      <c r="B560">
        <v>11243</v>
      </c>
      <c r="C560" t="s">
        <v>4050</v>
      </c>
      <c r="D560" t="s">
        <v>1539</v>
      </c>
      <c r="E560" t="s">
        <v>4137</v>
      </c>
      <c r="F560" t="s">
        <v>1538</v>
      </c>
      <c r="G560" t="s">
        <v>6440</v>
      </c>
      <c r="H560" t="s">
        <v>1463</v>
      </c>
      <c r="I560" t="s">
        <v>1539</v>
      </c>
    </row>
    <row r="561" spans="1:9" x14ac:dyDescent="0.2">
      <c r="A561" t="s">
        <v>5581</v>
      </c>
      <c r="B561">
        <v>11245</v>
      </c>
      <c r="C561" t="s">
        <v>4050</v>
      </c>
      <c r="D561" t="s">
        <v>1541</v>
      </c>
      <c r="E561" t="s">
        <v>4137</v>
      </c>
      <c r="F561" t="s">
        <v>1540</v>
      </c>
      <c r="G561" t="s">
        <v>6441</v>
      </c>
      <c r="H561" t="s">
        <v>1463</v>
      </c>
      <c r="I561" t="s">
        <v>1541</v>
      </c>
    </row>
    <row r="562" spans="1:9" x14ac:dyDescent="0.2">
      <c r="A562" t="s">
        <v>5599</v>
      </c>
      <c r="B562">
        <v>11246</v>
      </c>
      <c r="C562" t="s">
        <v>4050</v>
      </c>
      <c r="D562" t="s">
        <v>1543</v>
      </c>
      <c r="E562" t="s">
        <v>4137</v>
      </c>
      <c r="F562" t="s">
        <v>1542</v>
      </c>
      <c r="G562" t="s">
        <v>6442</v>
      </c>
      <c r="H562" t="s">
        <v>1463</v>
      </c>
      <c r="I562" t="s">
        <v>6443</v>
      </c>
    </row>
    <row r="563" spans="1:9" x14ac:dyDescent="0.2">
      <c r="A563" t="s">
        <v>5615</v>
      </c>
      <c r="B563">
        <v>11301</v>
      </c>
      <c r="C563" t="s">
        <v>4050</v>
      </c>
      <c r="D563" t="s">
        <v>1545</v>
      </c>
      <c r="E563" t="s">
        <v>4137</v>
      </c>
      <c r="F563" t="s">
        <v>1544</v>
      </c>
      <c r="G563" t="s">
        <v>6444</v>
      </c>
      <c r="H563" t="s">
        <v>1463</v>
      </c>
      <c r="I563" t="s">
        <v>1545</v>
      </c>
    </row>
    <row r="564" spans="1:9" x14ac:dyDescent="0.2">
      <c r="A564" t="s">
        <v>5631</v>
      </c>
      <c r="B564">
        <v>11324</v>
      </c>
      <c r="C564" t="s">
        <v>4050</v>
      </c>
      <c r="D564" t="s">
        <v>1547</v>
      </c>
      <c r="E564" t="s">
        <v>4137</v>
      </c>
      <c r="F564" t="s">
        <v>1546</v>
      </c>
      <c r="G564" t="s">
        <v>6445</v>
      </c>
      <c r="H564" t="s">
        <v>1463</v>
      </c>
      <c r="I564" t="s">
        <v>1547</v>
      </c>
    </row>
    <row r="565" spans="1:9" x14ac:dyDescent="0.2">
      <c r="A565" t="s">
        <v>5645</v>
      </c>
      <c r="B565">
        <v>11326</v>
      </c>
      <c r="C565" t="s">
        <v>4050</v>
      </c>
      <c r="D565" t="s">
        <v>1549</v>
      </c>
      <c r="E565" t="s">
        <v>4137</v>
      </c>
      <c r="F565" t="s">
        <v>1548</v>
      </c>
      <c r="G565" t="s">
        <v>6446</v>
      </c>
      <c r="H565" t="s">
        <v>1463</v>
      </c>
      <c r="I565" t="s">
        <v>1549</v>
      </c>
    </row>
    <row r="566" spans="1:9" x14ac:dyDescent="0.2">
      <c r="A566" t="s">
        <v>5658</v>
      </c>
      <c r="B566">
        <v>11327</v>
      </c>
      <c r="C566" t="s">
        <v>4050</v>
      </c>
      <c r="D566" t="s">
        <v>1551</v>
      </c>
      <c r="E566" t="s">
        <v>4137</v>
      </c>
      <c r="F566" t="s">
        <v>1550</v>
      </c>
      <c r="G566" t="s">
        <v>6447</v>
      </c>
      <c r="H566" t="s">
        <v>1463</v>
      </c>
      <c r="I566" t="s">
        <v>1551</v>
      </c>
    </row>
    <row r="567" spans="1:9" x14ac:dyDescent="0.2">
      <c r="A567" t="s">
        <v>5668</v>
      </c>
      <c r="B567">
        <v>11341</v>
      </c>
      <c r="C567" t="s">
        <v>4050</v>
      </c>
      <c r="D567" t="s">
        <v>1553</v>
      </c>
      <c r="E567" t="s">
        <v>4137</v>
      </c>
      <c r="F567" t="s">
        <v>1552</v>
      </c>
      <c r="G567" t="s">
        <v>6448</v>
      </c>
      <c r="H567" t="s">
        <v>1463</v>
      </c>
      <c r="I567" t="s">
        <v>1553</v>
      </c>
    </row>
    <row r="568" spans="1:9" x14ac:dyDescent="0.2">
      <c r="A568" t="s">
        <v>5678</v>
      </c>
      <c r="B568">
        <v>11342</v>
      </c>
      <c r="C568" t="s">
        <v>4050</v>
      </c>
      <c r="D568" t="s">
        <v>1555</v>
      </c>
      <c r="E568" t="s">
        <v>4137</v>
      </c>
      <c r="F568" t="s">
        <v>1554</v>
      </c>
      <c r="G568" t="s">
        <v>6449</v>
      </c>
      <c r="H568" t="s">
        <v>1463</v>
      </c>
      <c r="I568" t="s">
        <v>1555</v>
      </c>
    </row>
    <row r="569" spans="1:9" x14ac:dyDescent="0.2">
      <c r="A569" t="s">
        <v>5687</v>
      </c>
      <c r="B569">
        <v>11343</v>
      </c>
      <c r="C569" t="s">
        <v>4050</v>
      </c>
      <c r="D569" t="s">
        <v>1557</v>
      </c>
      <c r="E569" t="s">
        <v>4137</v>
      </c>
      <c r="F569" t="s">
        <v>1556</v>
      </c>
      <c r="G569" t="s">
        <v>6450</v>
      </c>
      <c r="H569" t="s">
        <v>1463</v>
      </c>
      <c r="I569" t="s">
        <v>1557</v>
      </c>
    </row>
    <row r="570" spans="1:9" x14ac:dyDescent="0.2">
      <c r="A570" t="s">
        <v>5696</v>
      </c>
      <c r="B570">
        <v>11346</v>
      </c>
      <c r="C570" t="s">
        <v>4050</v>
      </c>
      <c r="D570" t="s">
        <v>1559</v>
      </c>
      <c r="E570" t="s">
        <v>4137</v>
      </c>
      <c r="F570" t="s">
        <v>1558</v>
      </c>
      <c r="G570" t="s">
        <v>6451</v>
      </c>
      <c r="H570" t="s">
        <v>1463</v>
      </c>
      <c r="I570" t="s">
        <v>1559</v>
      </c>
    </row>
    <row r="571" spans="1:9" x14ac:dyDescent="0.2">
      <c r="A571" t="s">
        <v>5705</v>
      </c>
      <c r="B571">
        <v>11347</v>
      </c>
      <c r="C571" t="s">
        <v>4050</v>
      </c>
      <c r="D571" t="s">
        <v>1561</v>
      </c>
      <c r="E571" t="s">
        <v>4137</v>
      </c>
      <c r="F571" t="s">
        <v>1560</v>
      </c>
      <c r="G571" t="s">
        <v>6452</v>
      </c>
      <c r="H571" t="s">
        <v>1463</v>
      </c>
      <c r="I571" t="s">
        <v>1561</v>
      </c>
    </row>
    <row r="572" spans="1:9" x14ac:dyDescent="0.2">
      <c r="A572" t="s">
        <v>5714</v>
      </c>
      <c r="B572">
        <v>11348</v>
      </c>
      <c r="C572" t="s">
        <v>4050</v>
      </c>
      <c r="D572" t="s">
        <v>1563</v>
      </c>
      <c r="E572" t="s">
        <v>4137</v>
      </c>
      <c r="F572" t="s">
        <v>1562</v>
      </c>
      <c r="G572" t="s">
        <v>6453</v>
      </c>
      <c r="H572" t="s">
        <v>1463</v>
      </c>
      <c r="I572" t="s">
        <v>1563</v>
      </c>
    </row>
    <row r="573" spans="1:9" x14ac:dyDescent="0.2">
      <c r="A573" t="s">
        <v>5723</v>
      </c>
      <c r="B573">
        <v>11349</v>
      </c>
      <c r="C573" t="s">
        <v>4050</v>
      </c>
      <c r="D573" t="s">
        <v>1565</v>
      </c>
      <c r="E573" t="s">
        <v>4137</v>
      </c>
      <c r="F573" t="s">
        <v>1564</v>
      </c>
      <c r="G573" t="s">
        <v>6454</v>
      </c>
      <c r="H573" t="s">
        <v>1463</v>
      </c>
      <c r="I573" t="s">
        <v>1565</v>
      </c>
    </row>
    <row r="574" spans="1:9" x14ac:dyDescent="0.2">
      <c r="A574" t="s">
        <v>5732</v>
      </c>
      <c r="B574">
        <v>11361</v>
      </c>
      <c r="C574" t="s">
        <v>4050</v>
      </c>
      <c r="D574" t="s">
        <v>1567</v>
      </c>
      <c r="E574" t="s">
        <v>4137</v>
      </c>
      <c r="F574" t="s">
        <v>1566</v>
      </c>
      <c r="G574" t="s">
        <v>6455</v>
      </c>
      <c r="H574" t="s">
        <v>1463</v>
      </c>
      <c r="I574" t="s">
        <v>1567</v>
      </c>
    </row>
    <row r="575" spans="1:9" x14ac:dyDescent="0.2">
      <c r="A575" t="s">
        <v>5741</v>
      </c>
      <c r="B575">
        <v>11362</v>
      </c>
      <c r="C575" t="s">
        <v>4050</v>
      </c>
      <c r="D575" t="s">
        <v>1569</v>
      </c>
      <c r="E575" t="s">
        <v>4137</v>
      </c>
      <c r="F575" t="s">
        <v>1568</v>
      </c>
      <c r="G575" t="s">
        <v>6456</v>
      </c>
      <c r="H575" t="s">
        <v>1463</v>
      </c>
      <c r="I575" t="s">
        <v>1569</v>
      </c>
    </row>
    <row r="576" spans="1:9" x14ac:dyDescent="0.2">
      <c r="A576" t="s">
        <v>5750</v>
      </c>
      <c r="B576">
        <v>11363</v>
      </c>
      <c r="C576" t="s">
        <v>4050</v>
      </c>
      <c r="D576" t="s">
        <v>1571</v>
      </c>
      <c r="E576" t="s">
        <v>4137</v>
      </c>
      <c r="F576" t="s">
        <v>1570</v>
      </c>
      <c r="G576" t="s">
        <v>6457</v>
      </c>
      <c r="H576" t="s">
        <v>1463</v>
      </c>
      <c r="I576" t="s">
        <v>1571</v>
      </c>
    </row>
    <row r="577" spans="1:9" x14ac:dyDescent="0.2">
      <c r="A577" t="s">
        <v>5759</v>
      </c>
      <c r="B577">
        <v>11365</v>
      </c>
      <c r="C577" t="s">
        <v>4050</v>
      </c>
      <c r="D577" t="s">
        <v>1573</v>
      </c>
      <c r="E577" t="s">
        <v>4137</v>
      </c>
      <c r="F577" t="s">
        <v>1572</v>
      </c>
      <c r="G577" t="s">
        <v>6458</v>
      </c>
      <c r="H577" t="s">
        <v>1463</v>
      </c>
      <c r="I577" t="s">
        <v>1573</v>
      </c>
    </row>
    <row r="578" spans="1:9" x14ac:dyDescent="0.2">
      <c r="A578" t="s">
        <v>5766</v>
      </c>
      <c r="B578">
        <v>11369</v>
      </c>
      <c r="C578" t="s">
        <v>4050</v>
      </c>
      <c r="D578" t="s">
        <v>1575</v>
      </c>
      <c r="E578" t="s">
        <v>4137</v>
      </c>
      <c r="F578" t="s">
        <v>1574</v>
      </c>
      <c r="G578" t="s">
        <v>6459</v>
      </c>
      <c r="H578" t="s">
        <v>1463</v>
      </c>
      <c r="I578" t="s">
        <v>1575</v>
      </c>
    </row>
    <row r="579" spans="1:9" x14ac:dyDescent="0.2">
      <c r="A579" t="s">
        <v>5773</v>
      </c>
      <c r="B579">
        <v>11381</v>
      </c>
      <c r="C579" t="s">
        <v>4050</v>
      </c>
      <c r="D579" t="s">
        <v>1002</v>
      </c>
      <c r="E579" t="s">
        <v>4137</v>
      </c>
      <c r="F579" t="s">
        <v>1576</v>
      </c>
      <c r="G579" t="s">
        <v>6460</v>
      </c>
      <c r="H579" t="s">
        <v>1463</v>
      </c>
      <c r="I579" t="s">
        <v>1002</v>
      </c>
    </row>
    <row r="580" spans="1:9" x14ac:dyDescent="0.2">
      <c r="A580" t="s">
        <v>5780</v>
      </c>
      <c r="B580">
        <v>11383</v>
      </c>
      <c r="C580" t="s">
        <v>4050</v>
      </c>
      <c r="D580" t="s">
        <v>1578</v>
      </c>
      <c r="E580" t="s">
        <v>4137</v>
      </c>
      <c r="F580" t="s">
        <v>1577</v>
      </c>
      <c r="G580" t="s">
        <v>6461</v>
      </c>
      <c r="H580" t="s">
        <v>1463</v>
      </c>
      <c r="I580" t="s">
        <v>1578</v>
      </c>
    </row>
    <row r="581" spans="1:9" x14ac:dyDescent="0.2">
      <c r="A581" t="s">
        <v>5787</v>
      </c>
      <c r="B581">
        <v>11385</v>
      </c>
      <c r="C581" t="s">
        <v>4050</v>
      </c>
      <c r="D581" t="s">
        <v>1580</v>
      </c>
      <c r="E581" t="s">
        <v>4137</v>
      </c>
      <c r="F581" t="s">
        <v>1579</v>
      </c>
      <c r="G581" t="s">
        <v>6462</v>
      </c>
      <c r="H581" t="s">
        <v>1463</v>
      </c>
      <c r="I581" t="s">
        <v>1580</v>
      </c>
    </row>
    <row r="582" spans="1:9" x14ac:dyDescent="0.2">
      <c r="A582" t="s">
        <v>5793</v>
      </c>
      <c r="B582">
        <v>11408</v>
      </c>
      <c r="C582" t="s">
        <v>4050</v>
      </c>
      <c r="D582" t="s">
        <v>1582</v>
      </c>
      <c r="E582" t="s">
        <v>4137</v>
      </c>
      <c r="F582" t="s">
        <v>1581</v>
      </c>
      <c r="G582" t="s">
        <v>6463</v>
      </c>
      <c r="H582" t="s">
        <v>1463</v>
      </c>
      <c r="I582" t="s">
        <v>1582</v>
      </c>
    </row>
    <row r="583" spans="1:9" x14ac:dyDescent="0.2">
      <c r="A583" t="s">
        <v>5799</v>
      </c>
      <c r="B583">
        <v>11442</v>
      </c>
      <c r="C583" t="s">
        <v>4050</v>
      </c>
      <c r="D583" t="s">
        <v>1584</v>
      </c>
      <c r="E583" t="s">
        <v>4137</v>
      </c>
      <c r="F583" t="s">
        <v>1583</v>
      </c>
      <c r="G583" t="s">
        <v>6464</v>
      </c>
      <c r="H583" t="s">
        <v>1463</v>
      </c>
      <c r="I583" t="s">
        <v>1584</v>
      </c>
    </row>
    <row r="584" spans="1:9" x14ac:dyDescent="0.2">
      <c r="A584" t="s">
        <v>5804</v>
      </c>
      <c r="B584">
        <v>11464</v>
      </c>
      <c r="C584" t="s">
        <v>4050</v>
      </c>
      <c r="D584" t="s">
        <v>1586</v>
      </c>
      <c r="E584" t="s">
        <v>4137</v>
      </c>
      <c r="F584" t="s">
        <v>1585</v>
      </c>
      <c r="G584" t="s">
        <v>6465</v>
      </c>
      <c r="H584" t="s">
        <v>1463</v>
      </c>
      <c r="I584" t="s">
        <v>1586</v>
      </c>
    </row>
    <row r="585" spans="1:9" x14ac:dyDescent="0.2">
      <c r="A585" t="s">
        <v>5809</v>
      </c>
      <c r="B585">
        <v>11465</v>
      </c>
      <c r="C585" t="s">
        <v>4050</v>
      </c>
      <c r="D585" t="s">
        <v>1588</v>
      </c>
      <c r="E585" t="s">
        <v>4137</v>
      </c>
      <c r="F585" t="s">
        <v>1587</v>
      </c>
      <c r="G585" t="s">
        <v>6466</v>
      </c>
      <c r="H585" t="s">
        <v>1463</v>
      </c>
      <c r="I585" t="s">
        <v>1588</v>
      </c>
    </row>
    <row r="586" spans="1:9" x14ac:dyDescent="0.2">
      <c r="A586" t="s">
        <v>4100</v>
      </c>
      <c r="B586">
        <v>12000</v>
      </c>
      <c r="C586" t="s">
        <v>4051</v>
      </c>
      <c r="D586" t="s">
        <v>1590</v>
      </c>
      <c r="E586" t="s">
        <v>4088</v>
      </c>
      <c r="F586" t="s">
        <v>1589</v>
      </c>
      <c r="G586" t="s">
        <v>6467</v>
      </c>
      <c r="H586" t="s">
        <v>1590</v>
      </c>
    </row>
    <row r="587" spans="1:9" x14ac:dyDescent="0.2">
      <c r="A587" t="s">
        <v>4149</v>
      </c>
      <c r="B587">
        <v>12100</v>
      </c>
      <c r="C587" t="s">
        <v>4051</v>
      </c>
      <c r="D587" t="s">
        <v>1592</v>
      </c>
      <c r="E587" t="s">
        <v>4137</v>
      </c>
      <c r="F587" t="s">
        <v>1591</v>
      </c>
      <c r="G587" t="s">
        <v>6468</v>
      </c>
      <c r="H587" t="s">
        <v>1590</v>
      </c>
      <c r="I587" t="s">
        <v>1592</v>
      </c>
    </row>
    <row r="588" spans="1:9" x14ac:dyDescent="0.2">
      <c r="A588" t="s">
        <v>4197</v>
      </c>
      <c r="B588">
        <v>12202</v>
      </c>
      <c r="C588" t="s">
        <v>4051</v>
      </c>
      <c r="D588" t="s">
        <v>1594</v>
      </c>
      <c r="E588" t="s">
        <v>4137</v>
      </c>
      <c r="F588" t="s">
        <v>1593</v>
      </c>
      <c r="G588" t="s">
        <v>6469</v>
      </c>
      <c r="H588" t="s">
        <v>1590</v>
      </c>
      <c r="I588" t="s">
        <v>1594</v>
      </c>
    </row>
    <row r="589" spans="1:9" x14ac:dyDescent="0.2">
      <c r="A589" t="s">
        <v>4245</v>
      </c>
      <c r="B589">
        <v>12203</v>
      </c>
      <c r="C589" t="s">
        <v>4051</v>
      </c>
      <c r="D589" t="s">
        <v>1596</v>
      </c>
      <c r="E589" t="s">
        <v>4137</v>
      </c>
      <c r="F589" t="s">
        <v>1595</v>
      </c>
      <c r="G589" t="s">
        <v>6470</v>
      </c>
      <c r="H589" t="s">
        <v>1590</v>
      </c>
      <c r="I589" t="s">
        <v>1596</v>
      </c>
    </row>
    <row r="590" spans="1:9" x14ac:dyDescent="0.2">
      <c r="A590" t="s">
        <v>4293</v>
      </c>
      <c r="B590">
        <v>12204</v>
      </c>
      <c r="C590" t="s">
        <v>4051</v>
      </c>
      <c r="D590" t="s">
        <v>1598</v>
      </c>
      <c r="E590" t="s">
        <v>4137</v>
      </c>
      <c r="F590" t="s">
        <v>1597</v>
      </c>
      <c r="G590" t="s">
        <v>6471</v>
      </c>
      <c r="H590" t="s">
        <v>1590</v>
      </c>
      <c r="I590" t="s">
        <v>1598</v>
      </c>
    </row>
    <row r="591" spans="1:9" x14ac:dyDescent="0.2">
      <c r="A591" t="s">
        <v>4341</v>
      </c>
      <c r="B591">
        <v>12205</v>
      </c>
      <c r="C591" t="s">
        <v>4051</v>
      </c>
      <c r="D591" t="s">
        <v>1600</v>
      </c>
      <c r="E591" t="s">
        <v>4137</v>
      </c>
      <c r="F591" t="s">
        <v>1599</v>
      </c>
      <c r="G591" t="s">
        <v>6472</v>
      </c>
      <c r="H591" t="s">
        <v>1590</v>
      </c>
      <c r="I591" t="s">
        <v>1600</v>
      </c>
    </row>
    <row r="592" spans="1:9" x14ac:dyDescent="0.2">
      <c r="A592" t="s">
        <v>4389</v>
      </c>
      <c r="B592">
        <v>12206</v>
      </c>
      <c r="C592" t="s">
        <v>4051</v>
      </c>
      <c r="D592" t="s">
        <v>1602</v>
      </c>
      <c r="E592" t="s">
        <v>4137</v>
      </c>
      <c r="F592" t="s">
        <v>1601</v>
      </c>
      <c r="G592" t="s">
        <v>6473</v>
      </c>
      <c r="H592" t="s">
        <v>1590</v>
      </c>
      <c r="I592" t="s">
        <v>1602</v>
      </c>
    </row>
    <row r="593" spans="1:9" x14ac:dyDescent="0.2">
      <c r="A593" t="s">
        <v>4437</v>
      </c>
      <c r="B593">
        <v>12207</v>
      </c>
      <c r="C593" t="s">
        <v>4051</v>
      </c>
      <c r="D593" t="s">
        <v>1604</v>
      </c>
      <c r="E593" t="s">
        <v>4137</v>
      </c>
      <c r="F593" t="s">
        <v>1603</v>
      </c>
      <c r="G593" t="s">
        <v>6474</v>
      </c>
      <c r="H593" t="s">
        <v>1590</v>
      </c>
      <c r="I593" t="s">
        <v>1604</v>
      </c>
    </row>
    <row r="594" spans="1:9" x14ac:dyDescent="0.2">
      <c r="A594" t="s">
        <v>4485</v>
      </c>
      <c r="B594">
        <v>12208</v>
      </c>
      <c r="C594" t="s">
        <v>4051</v>
      </c>
      <c r="D594" t="s">
        <v>1606</v>
      </c>
      <c r="E594" t="s">
        <v>4137</v>
      </c>
      <c r="F594" t="s">
        <v>1605</v>
      </c>
      <c r="G594" t="s">
        <v>6475</v>
      </c>
      <c r="H594" t="s">
        <v>1590</v>
      </c>
      <c r="I594" t="s">
        <v>1606</v>
      </c>
    </row>
    <row r="595" spans="1:9" x14ac:dyDescent="0.2">
      <c r="A595" t="s">
        <v>4533</v>
      </c>
      <c r="B595">
        <v>12210</v>
      </c>
      <c r="C595" t="s">
        <v>4051</v>
      </c>
      <c r="D595" t="s">
        <v>1608</v>
      </c>
      <c r="E595" t="s">
        <v>4137</v>
      </c>
      <c r="F595" t="s">
        <v>1607</v>
      </c>
      <c r="G595" t="s">
        <v>6476</v>
      </c>
      <c r="H595" t="s">
        <v>1590</v>
      </c>
      <c r="I595" t="s">
        <v>1608</v>
      </c>
    </row>
    <row r="596" spans="1:9" x14ac:dyDescent="0.2">
      <c r="A596" t="s">
        <v>4581</v>
      </c>
      <c r="B596">
        <v>12211</v>
      </c>
      <c r="C596" t="s">
        <v>4051</v>
      </c>
      <c r="D596" t="s">
        <v>1610</v>
      </c>
      <c r="E596" t="s">
        <v>4137</v>
      </c>
      <c r="F596" t="s">
        <v>1609</v>
      </c>
      <c r="G596" t="s">
        <v>6477</v>
      </c>
      <c r="H596" t="s">
        <v>1590</v>
      </c>
      <c r="I596" t="s">
        <v>1610</v>
      </c>
    </row>
    <row r="597" spans="1:9" x14ac:dyDescent="0.2">
      <c r="A597" t="s">
        <v>4629</v>
      </c>
      <c r="B597">
        <v>12212</v>
      </c>
      <c r="C597" t="s">
        <v>4051</v>
      </c>
      <c r="D597" t="s">
        <v>1612</v>
      </c>
      <c r="E597" t="s">
        <v>4137</v>
      </c>
      <c r="F597" t="s">
        <v>1611</v>
      </c>
      <c r="G597" t="s">
        <v>6478</v>
      </c>
      <c r="H597" t="s">
        <v>1590</v>
      </c>
      <c r="I597" t="s">
        <v>1612</v>
      </c>
    </row>
    <row r="598" spans="1:9" x14ac:dyDescent="0.2">
      <c r="A598" t="s">
        <v>4677</v>
      </c>
      <c r="B598">
        <v>12213</v>
      </c>
      <c r="C598" t="s">
        <v>4051</v>
      </c>
      <c r="D598" t="s">
        <v>1614</v>
      </c>
      <c r="E598" t="s">
        <v>4137</v>
      </c>
      <c r="F598" t="s">
        <v>1613</v>
      </c>
      <c r="G598" t="s">
        <v>6479</v>
      </c>
      <c r="H598" t="s">
        <v>1590</v>
      </c>
      <c r="I598" t="s">
        <v>1614</v>
      </c>
    </row>
    <row r="599" spans="1:9" x14ac:dyDescent="0.2">
      <c r="A599" t="s">
        <v>4725</v>
      </c>
      <c r="B599">
        <v>12215</v>
      </c>
      <c r="C599" t="s">
        <v>4051</v>
      </c>
      <c r="D599" t="s">
        <v>1616</v>
      </c>
      <c r="E599" t="s">
        <v>4137</v>
      </c>
      <c r="F599" t="s">
        <v>1615</v>
      </c>
      <c r="G599" t="s">
        <v>6480</v>
      </c>
      <c r="H599" t="s">
        <v>1590</v>
      </c>
      <c r="I599" t="s">
        <v>1616</v>
      </c>
    </row>
    <row r="600" spans="1:9" x14ac:dyDescent="0.2">
      <c r="A600" t="s">
        <v>4773</v>
      </c>
      <c r="B600">
        <v>12216</v>
      </c>
      <c r="C600" t="s">
        <v>4051</v>
      </c>
      <c r="D600" t="s">
        <v>1618</v>
      </c>
      <c r="E600" t="s">
        <v>4137</v>
      </c>
      <c r="F600" t="s">
        <v>1617</v>
      </c>
      <c r="G600" t="s">
        <v>6481</v>
      </c>
      <c r="H600" t="s">
        <v>1590</v>
      </c>
      <c r="I600" t="s">
        <v>1618</v>
      </c>
    </row>
    <row r="601" spans="1:9" x14ac:dyDescent="0.2">
      <c r="A601" t="s">
        <v>4821</v>
      </c>
      <c r="B601">
        <v>12217</v>
      </c>
      <c r="C601" t="s">
        <v>4051</v>
      </c>
      <c r="D601" t="s">
        <v>1620</v>
      </c>
      <c r="E601" t="s">
        <v>4137</v>
      </c>
      <c r="F601" t="s">
        <v>1619</v>
      </c>
      <c r="G601" t="s">
        <v>6482</v>
      </c>
      <c r="H601" t="s">
        <v>1590</v>
      </c>
      <c r="I601" t="s">
        <v>1620</v>
      </c>
    </row>
    <row r="602" spans="1:9" x14ac:dyDescent="0.2">
      <c r="A602" t="s">
        <v>4869</v>
      </c>
      <c r="B602">
        <v>12218</v>
      </c>
      <c r="C602" t="s">
        <v>4051</v>
      </c>
      <c r="D602" t="s">
        <v>1622</v>
      </c>
      <c r="E602" t="s">
        <v>4137</v>
      </c>
      <c r="F602" t="s">
        <v>1621</v>
      </c>
      <c r="G602" t="s">
        <v>6483</v>
      </c>
      <c r="H602" t="s">
        <v>1590</v>
      </c>
      <c r="I602" t="s">
        <v>1622</v>
      </c>
    </row>
    <row r="603" spans="1:9" x14ac:dyDescent="0.2">
      <c r="A603" t="s">
        <v>4916</v>
      </c>
      <c r="B603">
        <v>12219</v>
      </c>
      <c r="C603" t="s">
        <v>4051</v>
      </c>
      <c r="D603" t="s">
        <v>1624</v>
      </c>
      <c r="E603" t="s">
        <v>4137</v>
      </c>
      <c r="F603" t="s">
        <v>1623</v>
      </c>
      <c r="G603" t="s">
        <v>6484</v>
      </c>
      <c r="H603" t="s">
        <v>1590</v>
      </c>
      <c r="I603" t="s">
        <v>1624</v>
      </c>
    </row>
    <row r="604" spans="1:9" x14ac:dyDescent="0.2">
      <c r="A604" t="s">
        <v>4963</v>
      </c>
      <c r="B604">
        <v>12220</v>
      </c>
      <c r="C604" t="s">
        <v>4051</v>
      </c>
      <c r="D604" t="s">
        <v>1626</v>
      </c>
      <c r="E604" t="s">
        <v>4137</v>
      </c>
      <c r="F604" t="s">
        <v>1625</v>
      </c>
      <c r="G604" t="s">
        <v>6485</v>
      </c>
      <c r="H604" t="s">
        <v>1590</v>
      </c>
      <c r="I604" t="s">
        <v>1626</v>
      </c>
    </row>
    <row r="605" spans="1:9" x14ac:dyDescent="0.2">
      <c r="A605" t="s">
        <v>5008</v>
      </c>
      <c r="B605">
        <v>12221</v>
      </c>
      <c r="C605" t="s">
        <v>4051</v>
      </c>
      <c r="D605" t="s">
        <v>1628</v>
      </c>
      <c r="E605" t="s">
        <v>4137</v>
      </c>
      <c r="F605" t="s">
        <v>1627</v>
      </c>
      <c r="G605" t="s">
        <v>6486</v>
      </c>
      <c r="H605" t="s">
        <v>1590</v>
      </c>
      <c r="I605" t="s">
        <v>1628</v>
      </c>
    </row>
    <row r="606" spans="1:9" x14ac:dyDescent="0.2">
      <c r="A606" t="s">
        <v>5052</v>
      </c>
      <c r="B606">
        <v>12222</v>
      </c>
      <c r="C606" t="s">
        <v>4051</v>
      </c>
      <c r="D606" t="s">
        <v>1630</v>
      </c>
      <c r="E606" t="s">
        <v>4137</v>
      </c>
      <c r="F606" t="s">
        <v>1629</v>
      </c>
      <c r="G606" t="s">
        <v>6487</v>
      </c>
      <c r="H606" t="s">
        <v>1590</v>
      </c>
      <c r="I606" t="s">
        <v>1630</v>
      </c>
    </row>
    <row r="607" spans="1:9" x14ac:dyDescent="0.2">
      <c r="A607" t="s">
        <v>5091</v>
      </c>
      <c r="B607">
        <v>12223</v>
      </c>
      <c r="C607" t="s">
        <v>4051</v>
      </c>
      <c r="D607" t="s">
        <v>1632</v>
      </c>
      <c r="E607" t="s">
        <v>4137</v>
      </c>
      <c r="F607" t="s">
        <v>1631</v>
      </c>
      <c r="G607" t="s">
        <v>6488</v>
      </c>
      <c r="H607" t="s">
        <v>1590</v>
      </c>
      <c r="I607" t="s">
        <v>1632</v>
      </c>
    </row>
    <row r="608" spans="1:9" x14ac:dyDescent="0.2">
      <c r="A608" t="s">
        <v>5128</v>
      </c>
      <c r="B608">
        <v>12224</v>
      </c>
      <c r="C608" t="s">
        <v>4051</v>
      </c>
      <c r="D608" t="s">
        <v>6489</v>
      </c>
      <c r="E608" t="s">
        <v>4137</v>
      </c>
      <c r="F608" t="s">
        <v>1633</v>
      </c>
      <c r="G608" t="s">
        <v>6490</v>
      </c>
      <c r="H608" t="s">
        <v>1590</v>
      </c>
      <c r="I608" t="s">
        <v>1634</v>
      </c>
    </row>
    <row r="609" spans="1:9" x14ac:dyDescent="0.2">
      <c r="A609" t="s">
        <v>5164</v>
      </c>
      <c r="B609">
        <v>12225</v>
      </c>
      <c r="C609" t="s">
        <v>4051</v>
      </c>
      <c r="D609" t="s">
        <v>1636</v>
      </c>
      <c r="E609" t="s">
        <v>4137</v>
      </c>
      <c r="F609" t="s">
        <v>1635</v>
      </c>
      <c r="G609" t="s">
        <v>6491</v>
      </c>
      <c r="H609" t="s">
        <v>1590</v>
      </c>
      <c r="I609" t="s">
        <v>1636</v>
      </c>
    </row>
    <row r="610" spans="1:9" x14ac:dyDescent="0.2">
      <c r="A610" t="s">
        <v>5200</v>
      </c>
      <c r="B610">
        <v>12226</v>
      </c>
      <c r="C610" t="s">
        <v>4051</v>
      </c>
      <c r="D610" t="s">
        <v>1638</v>
      </c>
      <c r="E610" t="s">
        <v>4137</v>
      </c>
      <c r="F610" t="s">
        <v>1637</v>
      </c>
      <c r="G610" t="s">
        <v>6492</v>
      </c>
      <c r="H610" t="s">
        <v>1590</v>
      </c>
      <c r="I610" t="s">
        <v>1638</v>
      </c>
    </row>
    <row r="611" spans="1:9" x14ac:dyDescent="0.2">
      <c r="A611" t="s">
        <v>5235</v>
      </c>
      <c r="B611">
        <v>12227</v>
      </c>
      <c r="C611" t="s">
        <v>4051</v>
      </c>
      <c r="D611" t="s">
        <v>1640</v>
      </c>
      <c r="E611" t="s">
        <v>4137</v>
      </c>
      <c r="F611" t="s">
        <v>1639</v>
      </c>
      <c r="G611" t="s">
        <v>6493</v>
      </c>
      <c r="H611" t="s">
        <v>1590</v>
      </c>
      <c r="I611" t="s">
        <v>1640</v>
      </c>
    </row>
    <row r="612" spans="1:9" x14ac:dyDescent="0.2">
      <c r="A612" t="s">
        <v>5267</v>
      </c>
      <c r="B612">
        <v>12228</v>
      </c>
      <c r="C612" t="s">
        <v>4051</v>
      </c>
      <c r="D612" t="s">
        <v>1642</v>
      </c>
      <c r="E612" t="s">
        <v>4137</v>
      </c>
      <c r="F612" t="s">
        <v>1641</v>
      </c>
      <c r="G612" t="s">
        <v>6494</v>
      </c>
      <c r="H612" t="s">
        <v>1590</v>
      </c>
      <c r="I612" t="s">
        <v>1642</v>
      </c>
    </row>
    <row r="613" spans="1:9" x14ac:dyDescent="0.2">
      <c r="A613" t="s">
        <v>5299</v>
      </c>
      <c r="B613">
        <v>12229</v>
      </c>
      <c r="C613" t="s">
        <v>4051</v>
      </c>
      <c r="D613" t="s">
        <v>6495</v>
      </c>
      <c r="E613" t="s">
        <v>4137</v>
      </c>
      <c r="F613" t="s">
        <v>1643</v>
      </c>
      <c r="G613" t="s">
        <v>6496</v>
      </c>
      <c r="H613" t="s">
        <v>1590</v>
      </c>
      <c r="I613" t="s">
        <v>1644</v>
      </c>
    </row>
    <row r="614" spans="1:9" x14ac:dyDescent="0.2">
      <c r="A614" t="s">
        <v>5329</v>
      </c>
      <c r="B614">
        <v>12230</v>
      </c>
      <c r="C614" t="s">
        <v>4051</v>
      </c>
      <c r="D614" t="s">
        <v>1646</v>
      </c>
      <c r="E614" t="s">
        <v>4137</v>
      </c>
      <c r="F614" t="s">
        <v>1645</v>
      </c>
      <c r="G614" t="s">
        <v>6497</v>
      </c>
      <c r="H614" t="s">
        <v>1590</v>
      </c>
      <c r="I614" t="s">
        <v>1646</v>
      </c>
    </row>
    <row r="615" spans="1:9" x14ac:dyDescent="0.2">
      <c r="A615" t="s">
        <v>5357</v>
      </c>
      <c r="B615">
        <v>12231</v>
      </c>
      <c r="C615" t="s">
        <v>4051</v>
      </c>
      <c r="D615" t="s">
        <v>1648</v>
      </c>
      <c r="E615" t="s">
        <v>4137</v>
      </c>
      <c r="F615" t="s">
        <v>1647</v>
      </c>
      <c r="G615" t="s">
        <v>6498</v>
      </c>
      <c r="H615" t="s">
        <v>1590</v>
      </c>
      <c r="I615" t="s">
        <v>1648</v>
      </c>
    </row>
    <row r="616" spans="1:9" x14ac:dyDescent="0.2">
      <c r="A616" t="s">
        <v>5385</v>
      </c>
      <c r="B616">
        <v>12232</v>
      </c>
      <c r="C616" t="s">
        <v>4051</v>
      </c>
      <c r="D616" t="s">
        <v>1650</v>
      </c>
      <c r="E616" t="s">
        <v>4137</v>
      </c>
      <c r="F616" t="s">
        <v>1649</v>
      </c>
      <c r="G616" t="s">
        <v>6499</v>
      </c>
      <c r="H616" t="s">
        <v>1590</v>
      </c>
      <c r="I616" t="s">
        <v>1650</v>
      </c>
    </row>
    <row r="617" spans="1:9" x14ac:dyDescent="0.2">
      <c r="A617" t="s">
        <v>5412</v>
      </c>
      <c r="B617">
        <v>12233</v>
      </c>
      <c r="C617" t="s">
        <v>4051</v>
      </c>
      <c r="D617" t="s">
        <v>1652</v>
      </c>
      <c r="E617" t="s">
        <v>4137</v>
      </c>
      <c r="F617" t="s">
        <v>1651</v>
      </c>
      <c r="G617" t="s">
        <v>6500</v>
      </c>
      <c r="H617" t="s">
        <v>1590</v>
      </c>
      <c r="I617" t="s">
        <v>1652</v>
      </c>
    </row>
    <row r="618" spans="1:9" x14ac:dyDescent="0.2">
      <c r="A618" t="s">
        <v>5437</v>
      </c>
      <c r="B618">
        <v>12234</v>
      </c>
      <c r="C618" t="s">
        <v>4051</v>
      </c>
      <c r="D618" t="s">
        <v>1654</v>
      </c>
      <c r="E618" t="s">
        <v>4137</v>
      </c>
      <c r="F618" t="s">
        <v>1653</v>
      </c>
      <c r="G618" t="s">
        <v>6501</v>
      </c>
      <c r="H618" t="s">
        <v>1590</v>
      </c>
      <c r="I618" t="s">
        <v>1654</v>
      </c>
    </row>
    <row r="619" spans="1:9" x14ac:dyDescent="0.2">
      <c r="A619" t="s">
        <v>5462</v>
      </c>
      <c r="B619">
        <v>12235</v>
      </c>
      <c r="C619" t="s">
        <v>4051</v>
      </c>
      <c r="D619" t="s">
        <v>1656</v>
      </c>
      <c r="E619" t="s">
        <v>4137</v>
      </c>
      <c r="F619" t="s">
        <v>1655</v>
      </c>
      <c r="G619" t="s">
        <v>6502</v>
      </c>
      <c r="H619" t="s">
        <v>1590</v>
      </c>
      <c r="I619" t="s">
        <v>1656</v>
      </c>
    </row>
    <row r="620" spans="1:9" x14ac:dyDescent="0.2">
      <c r="A620" t="s">
        <v>5486</v>
      </c>
      <c r="B620">
        <v>12236</v>
      </c>
      <c r="C620" t="s">
        <v>4051</v>
      </c>
      <c r="D620" t="s">
        <v>1658</v>
      </c>
      <c r="E620" t="s">
        <v>4137</v>
      </c>
      <c r="F620" t="s">
        <v>1657</v>
      </c>
      <c r="G620" t="s">
        <v>6503</v>
      </c>
      <c r="H620" t="s">
        <v>1590</v>
      </c>
      <c r="I620" t="s">
        <v>1658</v>
      </c>
    </row>
    <row r="621" spans="1:9" x14ac:dyDescent="0.2">
      <c r="A621" t="s">
        <v>5509</v>
      </c>
      <c r="B621">
        <v>12237</v>
      </c>
      <c r="C621" t="s">
        <v>4051</v>
      </c>
      <c r="D621" t="s">
        <v>1660</v>
      </c>
      <c r="E621" t="s">
        <v>4137</v>
      </c>
      <c r="F621" t="s">
        <v>1659</v>
      </c>
      <c r="G621" t="s">
        <v>6504</v>
      </c>
      <c r="H621" t="s">
        <v>1590</v>
      </c>
      <c r="I621" t="s">
        <v>1660</v>
      </c>
    </row>
    <row r="622" spans="1:9" x14ac:dyDescent="0.2">
      <c r="A622" t="s">
        <v>5528</v>
      </c>
      <c r="B622">
        <v>12238</v>
      </c>
      <c r="C622" t="s">
        <v>4051</v>
      </c>
      <c r="D622" t="s">
        <v>1662</v>
      </c>
      <c r="E622" t="s">
        <v>4137</v>
      </c>
      <c r="F622" t="s">
        <v>1661</v>
      </c>
      <c r="G622" t="s">
        <v>6505</v>
      </c>
      <c r="H622" t="s">
        <v>1590</v>
      </c>
      <c r="I622" t="s">
        <v>1662</v>
      </c>
    </row>
    <row r="623" spans="1:9" x14ac:dyDescent="0.2">
      <c r="A623" t="s">
        <v>5546</v>
      </c>
      <c r="B623">
        <v>12239</v>
      </c>
      <c r="C623" t="s">
        <v>4051</v>
      </c>
      <c r="D623" t="s">
        <v>1664</v>
      </c>
      <c r="E623" t="s">
        <v>4137</v>
      </c>
      <c r="F623" t="s">
        <v>1663</v>
      </c>
      <c r="G623" t="s">
        <v>6506</v>
      </c>
      <c r="H623" t="s">
        <v>1590</v>
      </c>
      <c r="I623" t="s">
        <v>6507</v>
      </c>
    </row>
    <row r="624" spans="1:9" x14ac:dyDescent="0.2">
      <c r="A624" t="s">
        <v>5564</v>
      </c>
      <c r="B624">
        <v>12322</v>
      </c>
      <c r="C624" t="s">
        <v>4051</v>
      </c>
      <c r="D624" t="s">
        <v>1666</v>
      </c>
      <c r="E624" t="s">
        <v>4137</v>
      </c>
      <c r="F624" t="s">
        <v>1665</v>
      </c>
      <c r="G624" t="s">
        <v>6508</v>
      </c>
      <c r="H624" t="s">
        <v>1590</v>
      </c>
      <c r="I624" t="s">
        <v>1666</v>
      </c>
    </row>
    <row r="625" spans="1:9" x14ac:dyDescent="0.2">
      <c r="A625" t="s">
        <v>5582</v>
      </c>
      <c r="B625">
        <v>12329</v>
      </c>
      <c r="C625" t="s">
        <v>4051</v>
      </c>
      <c r="D625" t="s">
        <v>1668</v>
      </c>
      <c r="E625" t="s">
        <v>4137</v>
      </c>
      <c r="F625" t="s">
        <v>1667</v>
      </c>
      <c r="G625" t="s">
        <v>6509</v>
      </c>
      <c r="H625" t="s">
        <v>1590</v>
      </c>
      <c r="I625" t="s">
        <v>1668</v>
      </c>
    </row>
    <row r="626" spans="1:9" x14ac:dyDescent="0.2">
      <c r="A626" t="s">
        <v>5600</v>
      </c>
      <c r="B626">
        <v>12342</v>
      </c>
      <c r="C626" t="s">
        <v>4051</v>
      </c>
      <c r="D626" t="s">
        <v>1670</v>
      </c>
      <c r="E626" t="s">
        <v>4137</v>
      </c>
      <c r="F626" t="s">
        <v>1669</v>
      </c>
      <c r="G626" t="s">
        <v>6510</v>
      </c>
      <c r="H626" t="s">
        <v>1590</v>
      </c>
      <c r="I626" t="s">
        <v>1670</v>
      </c>
    </row>
    <row r="627" spans="1:9" x14ac:dyDescent="0.2">
      <c r="A627" t="s">
        <v>5616</v>
      </c>
      <c r="B627">
        <v>12347</v>
      </c>
      <c r="C627" t="s">
        <v>4051</v>
      </c>
      <c r="D627" t="s">
        <v>1672</v>
      </c>
      <c r="E627" t="s">
        <v>4137</v>
      </c>
      <c r="F627" t="s">
        <v>1671</v>
      </c>
      <c r="G627" t="s">
        <v>6511</v>
      </c>
      <c r="H627" t="s">
        <v>1590</v>
      </c>
      <c r="I627" t="s">
        <v>1672</v>
      </c>
    </row>
    <row r="628" spans="1:9" x14ac:dyDescent="0.2">
      <c r="A628" t="s">
        <v>5632</v>
      </c>
      <c r="B628">
        <v>12349</v>
      </c>
      <c r="C628" t="s">
        <v>4051</v>
      </c>
      <c r="D628" t="s">
        <v>1674</v>
      </c>
      <c r="E628" t="s">
        <v>4137</v>
      </c>
      <c r="F628" t="s">
        <v>1673</v>
      </c>
      <c r="G628" t="s">
        <v>6512</v>
      </c>
      <c r="H628" t="s">
        <v>1590</v>
      </c>
      <c r="I628" t="s">
        <v>1674</v>
      </c>
    </row>
    <row r="629" spans="1:9" x14ac:dyDescent="0.2">
      <c r="A629" t="s">
        <v>5646</v>
      </c>
      <c r="B629">
        <v>12403</v>
      </c>
      <c r="C629" t="s">
        <v>4051</v>
      </c>
      <c r="D629" t="s">
        <v>1676</v>
      </c>
      <c r="E629" t="s">
        <v>4137</v>
      </c>
      <c r="F629" t="s">
        <v>1675</v>
      </c>
      <c r="G629" t="s">
        <v>6513</v>
      </c>
      <c r="H629" t="s">
        <v>1590</v>
      </c>
      <c r="I629" t="s">
        <v>1676</v>
      </c>
    </row>
    <row r="630" spans="1:9" x14ac:dyDescent="0.2">
      <c r="A630" t="s">
        <v>5659</v>
      </c>
      <c r="B630">
        <v>12409</v>
      </c>
      <c r="C630" t="s">
        <v>4051</v>
      </c>
      <c r="D630" t="s">
        <v>1678</v>
      </c>
      <c r="E630" t="s">
        <v>4137</v>
      </c>
      <c r="F630" t="s">
        <v>1677</v>
      </c>
      <c r="G630" t="s">
        <v>6514</v>
      </c>
      <c r="H630" t="s">
        <v>1590</v>
      </c>
      <c r="I630" t="s">
        <v>1678</v>
      </c>
    </row>
    <row r="631" spans="1:9" x14ac:dyDescent="0.2">
      <c r="A631" t="s">
        <v>5669</v>
      </c>
      <c r="B631">
        <v>12410</v>
      </c>
      <c r="C631" t="s">
        <v>4051</v>
      </c>
      <c r="D631" t="s">
        <v>1680</v>
      </c>
      <c r="E631" t="s">
        <v>4137</v>
      </c>
      <c r="F631" t="s">
        <v>1679</v>
      </c>
      <c r="G631" t="s">
        <v>6515</v>
      </c>
      <c r="H631" t="s">
        <v>1590</v>
      </c>
      <c r="I631" t="s">
        <v>1680</v>
      </c>
    </row>
    <row r="632" spans="1:9" x14ac:dyDescent="0.2">
      <c r="A632" t="s">
        <v>5679</v>
      </c>
      <c r="B632">
        <v>12421</v>
      </c>
      <c r="C632" t="s">
        <v>4051</v>
      </c>
      <c r="D632" t="s">
        <v>1682</v>
      </c>
      <c r="E632" t="s">
        <v>4137</v>
      </c>
      <c r="F632" t="s">
        <v>1681</v>
      </c>
      <c r="G632" t="s">
        <v>6516</v>
      </c>
      <c r="H632" t="s">
        <v>1590</v>
      </c>
      <c r="I632" t="s">
        <v>1682</v>
      </c>
    </row>
    <row r="633" spans="1:9" x14ac:dyDescent="0.2">
      <c r="A633" t="s">
        <v>5688</v>
      </c>
      <c r="B633">
        <v>12422</v>
      </c>
      <c r="C633" t="s">
        <v>4051</v>
      </c>
      <c r="D633" t="s">
        <v>1684</v>
      </c>
      <c r="E633" t="s">
        <v>4137</v>
      </c>
      <c r="F633" t="s">
        <v>1683</v>
      </c>
      <c r="G633" t="s">
        <v>6517</v>
      </c>
      <c r="H633" t="s">
        <v>1590</v>
      </c>
      <c r="I633" t="s">
        <v>1684</v>
      </c>
    </row>
    <row r="634" spans="1:9" x14ac:dyDescent="0.2">
      <c r="A634" t="s">
        <v>5697</v>
      </c>
      <c r="B634">
        <v>12423</v>
      </c>
      <c r="C634" t="s">
        <v>4051</v>
      </c>
      <c r="D634" t="s">
        <v>1686</v>
      </c>
      <c r="E634" t="s">
        <v>4137</v>
      </c>
      <c r="F634" t="s">
        <v>1685</v>
      </c>
      <c r="G634" t="s">
        <v>6518</v>
      </c>
      <c r="H634" t="s">
        <v>1590</v>
      </c>
      <c r="I634" t="s">
        <v>1686</v>
      </c>
    </row>
    <row r="635" spans="1:9" x14ac:dyDescent="0.2">
      <c r="A635" t="s">
        <v>5706</v>
      </c>
      <c r="B635">
        <v>12424</v>
      </c>
      <c r="C635" t="s">
        <v>4051</v>
      </c>
      <c r="D635" t="s">
        <v>1688</v>
      </c>
      <c r="E635" t="s">
        <v>4137</v>
      </c>
      <c r="F635" t="s">
        <v>1687</v>
      </c>
      <c r="G635" t="s">
        <v>6519</v>
      </c>
      <c r="H635" t="s">
        <v>1590</v>
      </c>
      <c r="I635" t="s">
        <v>1688</v>
      </c>
    </row>
    <row r="636" spans="1:9" x14ac:dyDescent="0.2">
      <c r="A636" t="s">
        <v>5715</v>
      </c>
      <c r="B636">
        <v>12426</v>
      </c>
      <c r="C636" t="s">
        <v>4051</v>
      </c>
      <c r="D636" t="s">
        <v>1690</v>
      </c>
      <c r="E636" t="s">
        <v>4137</v>
      </c>
      <c r="F636" t="s">
        <v>1689</v>
      </c>
      <c r="G636" t="s">
        <v>6520</v>
      </c>
      <c r="H636" t="s">
        <v>1590</v>
      </c>
      <c r="I636" t="s">
        <v>1690</v>
      </c>
    </row>
    <row r="637" spans="1:9" x14ac:dyDescent="0.2">
      <c r="A637" t="s">
        <v>5724</v>
      </c>
      <c r="B637">
        <v>12427</v>
      </c>
      <c r="C637" t="s">
        <v>4051</v>
      </c>
      <c r="D637" t="s">
        <v>1692</v>
      </c>
      <c r="E637" t="s">
        <v>4137</v>
      </c>
      <c r="F637" t="s">
        <v>1691</v>
      </c>
      <c r="G637" t="s">
        <v>6521</v>
      </c>
      <c r="H637" t="s">
        <v>1590</v>
      </c>
      <c r="I637" t="s">
        <v>1692</v>
      </c>
    </row>
    <row r="638" spans="1:9" x14ac:dyDescent="0.2">
      <c r="A638" t="s">
        <v>5733</v>
      </c>
      <c r="B638">
        <v>12441</v>
      </c>
      <c r="C638" t="s">
        <v>4051</v>
      </c>
      <c r="D638" t="s">
        <v>1694</v>
      </c>
      <c r="E638" t="s">
        <v>4137</v>
      </c>
      <c r="F638" t="s">
        <v>1693</v>
      </c>
      <c r="G638" t="s">
        <v>6522</v>
      </c>
      <c r="H638" t="s">
        <v>1590</v>
      </c>
      <c r="I638" t="s">
        <v>1694</v>
      </c>
    </row>
    <row r="639" spans="1:9" x14ac:dyDescent="0.2">
      <c r="A639" t="s">
        <v>5742</v>
      </c>
      <c r="B639">
        <v>12443</v>
      </c>
      <c r="C639" t="s">
        <v>4051</v>
      </c>
      <c r="D639" t="s">
        <v>1696</v>
      </c>
      <c r="E639" t="s">
        <v>4137</v>
      </c>
      <c r="F639" t="s">
        <v>1695</v>
      </c>
      <c r="G639" t="s">
        <v>6523</v>
      </c>
      <c r="H639" t="s">
        <v>1590</v>
      </c>
      <c r="I639" t="s">
        <v>1696</v>
      </c>
    </row>
    <row r="640" spans="1:9" x14ac:dyDescent="0.2">
      <c r="A640" t="s">
        <v>5751</v>
      </c>
      <c r="B640">
        <v>12463</v>
      </c>
      <c r="C640" t="s">
        <v>4051</v>
      </c>
      <c r="D640" t="s">
        <v>1698</v>
      </c>
      <c r="E640" t="s">
        <v>4137</v>
      </c>
      <c r="F640" t="s">
        <v>1697</v>
      </c>
      <c r="G640" t="s">
        <v>6524</v>
      </c>
      <c r="H640" t="s">
        <v>1590</v>
      </c>
      <c r="I640" t="s">
        <v>1698</v>
      </c>
    </row>
    <row r="641" spans="1:9" x14ac:dyDescent="0.2">
      <c r="A641" t="s">
        <v>4101</v>
      </c>
      <c r="B641">
        <v>13000</v>
      </c>
      <c r="C641" t="s">
        <v>4052</v>
      </c>
      <c r="D641" t="s">
        <v>1700</v>
      </c>
      <c r="E641" t="s">
        <v>4088</v>
      </c>
      <c r="F641" t="s">
        <v>1699</v>
      </c>
      <c r="G641" t="s">
        <v>6525</v>
      </c>
      <c r="H641" t="s">
        <v>1700</v>
      </c>
    </row>
    <row r="642" spans="1:9" x14ac:dyDescent="0.2">
      <c r="A642" t="s">
        <v>4150</v>
      </c>
      <c r="B642">
        <v>13101</v>
      </c>
      <c r="C642" t="s">
        <v>4052</v>
      </c>
      <c r="D642" t="s">
        <v>1702</v>
      </c>
      <c r="E642" t="s">
        <v>4137</v>
      </c>
      <c r="F642" t="s">
        <v>1701</v>
      </c>
      <c r="G642" t="s">
        <v>6526</v>
      </c>
      <c r="H642" t="s">
        <v>1700</v>
      </c>
      <c r="I642" t="s">
        <v>1702</v>
      </c>
    </row>
    <row r="643" spans="1:9" x14ac:dyDescent="0.2">
      <c r="A643" t="s">
        <v>4198</v>
      </c>
      <c r="B643">
        <v>13102</v>
      </c>
      <c r="C643" t="s">
        <v>4052</v>
      </c>
      <c r="D643" t="s">
        <v>1704</v>
      </c>
      <c r="E643" t="s">
        <v>4137</v>
      </c>
      <c r="F643" t="s">
        <v>1703</v>
      </c>
      <c r="G643" t="s">
        <v>6527</v>
      </c>
      <c r="H643" t="s">
        <v>1700</v>
      </c>
      <c r="I643" t="s">
        <v>1704</v>
      </c>
    </row>
    <row r="644" spans="1:9" x14ac:dyDescent="0.2">
      <c r="A644" t="s">
        <v>4246</v>
      </c>
      <c r="B644">
        <v>13103</v>
      </c>
      <c r="C644" t="s">
        <v>4052</v>
      </c>
      <c r="D644" t="s">
        <v>1706</v>
      </c>
      <c r="E644" t="s">
        <v>4137</v>
      </c>
      <c r="F644" t="s">
        <v>1705</v>
      </c>
      <c r="G644" t="s">
        <v>6528</v>
      </c>
      <c r="H644" t="s">
        <v>1700</v>
      </c>
      <c r="I644" t="s">
        <v>1706</v>
      </c>
    </row>
    <row r="645" spans="1:9" x14ac:dyDescent="0.2">
      <c r="A645" t="s">
        <v>4294</v>
      </c>
      <c r="B645">
        <v>13104</v>
      </c>
      <c r="C645" t="s">
        <v>4052</v>
      </c>
      <c r="D645" t="s">
        <v>1708</v>
      </c>
      <c r="E645" t="s">
        <v>4137</v>
      </c>
      <c r="F645" t="s">
        <v>1707</v>
      </c>
      <c r="G645" t="s">
        <v>6529</v>
      </c>
      <c r="H645" t="s">
        <v>1700</v>
      </c>
      <c r="I645" t="s">
        <v>1708</v>
      </c>
    </row>
    <row r="646" spans="1:9" x14ac:dyDescent="0.2">
      <c r="A646" t="s">
        <v>4342</v>
      </c>
      <c r="B646">
        <v>13105</v>
      </c>
      <c r="C646" t="s">
        <v>4052</v>
      </c>
      <c r="D646" t="s">
        <v>1710</v>
      </c>
      <c r="E646" t="s">
        <v>4137</v>
      </c>
      <c r="F646" t="s">
        <v>1709</v>
      </c>
      <c r="G646" t="s">
        <v>6530</v>
      </c>
      <c r="H646" t="s">
        <v>1700</v>
      </c>
      <c r="I646" t="s">
        <v>1710</v>
      </c>
    </row>
    <row r="647" spans="1:9" x14ac:dyDescent="0.2">
      <c r="A647" t="s">
        <v>4390</v>
      </c>
      <c r="B647">
        <v>13106</v>
      </c>
      <c r="C647" t="s">
        <v>4052</v>
      </c>
      <c r="D647" t="s">
        <v>1712</v>
      </c>
      <c r="E647" t="s">
        <v>4137</v>
      </c>
      <c r="F647" t="s">
        <v>1711</v>
      </c>
      <c r="G647" t="s">
        <v>6531</v>
      </c>
      <c r="H647" t="s">
        <v>1700</v>
      </c>
      <c r="I647" t="s">
        <v>1712</v>
      </c>
    </row>
    <row r="648" spans="1:9" x14ac:dyDescent="0.2">
      <c r="A648" t="s">
        <v>4438</v>
      </c>
      <c r="B648">
        <v>13107</v>
      </c>
      <c r="C648" t="s">
        <v>4052</v>
      </c>
      <c r="D648" t="s">
        <v>1714</v>
      </c>
      <c r="E648" t="s">
        <v>4137</v>
      </c>
      <c r="F648" t="s">
        <v>1713</v>
      </c>
      <c r="G648" t="s">
        <v>6532</v>
      </c>
      <c r="H648" t="s">
        <v>1700</v>
      </c>
      <c r="I648" t="s">
        <v>1714</v>
      </c>
    </row>
    <row r="649" spans="1:9" x14ac:dyDescent="0.2">
      <c r="A649" t="s">
        <v>4486</v>
      </c>
      <c r="B649">
        <v>13108</v>
      </c>
      <c r="C649" t="s">
        <v>4052</v>
      </c>
      <c r="D649" t="s">
        <v>1716</v>
      </c>
      <c r="E649" t="s">
        <v>4137</v>
      </c>
      <c r="F649" t="s">
        <v>1715</v>
      </c>
      <c r="G649" t="s">
        <v>6533</v>
      </c>
      <c r="H649" t="s">
        <v>1700</v>
      </c>
      <c r="I649" t="s">
        <v>1716</v>
      </c>
    </row>
    <row r="650" spans="1:9" x14ac:dyDescent="0.2">
      <c r="A650" t="s">
        <v>4534</v>
      </c>
      <c r="B650">
        <v>13109</v>
      </c>
      <c r="C650" t="s">
        <v>4052</v>
      </c>
      <c r="D650" t="s">
        <v>1718</v>
      </c>
      <c r="E650" t="s">
        <v>4137</v>
      </c>
      <c r="F650" t="s">
        <v>1717</v>
      </c>
      <c r="G650" t="s">
        <v>6534</v>
      </c>
      <c r="H650" t="s">
        <v>1700</v>
      </c>
      <c r="I650" t="s">
        <v>1718</v>
      </c>
    </row>
    <row r="651" spans="1:9" x14ac:dyDescent="0.2">
      <c r="A651" t="s">
        <v>4582</v>
      </c>
      <c r="B651">
        <v>13110</v>
      </c>
      <c r="C651" t="s">
        <v>4052</v>
      </c>
      <c r="D651" t="s">
        <v>1720</v>
      </c>
      <c r="E651" t="s">
        <v>4137</v>
      </c>
      <c r="F651" t="s">
        <v>1719</v>
      </c>
      <c r="G651" t="s">
        <v>6535</v>
      </c>
      <c r="H651" t="s">
        <v>1700</v>
      </c>
      <c r="I651" t="s">
        <v>1720</v>
      </c>
    </row>
    <row r="652" spans="1:9" x14ac:dyDescent="0.2">
      <c r="A652" t="s">
        <v>4630</v>
      </c>
      <c r="B652">
        <v>13111</v>
      </c>
      <c r="C652" t="s">
        <v>4052</v>
      </c>
      <c r="D652" t="s">
        <v>1722</v>
      </c>
      <c r="E652" t="s">
        <v>4137</v>
      </c>
      <c r="F652" t="s">
        <v>1721</v>
      </c>
      <c r="G652" t="s">
        <v>6536</v>
      </c>
      <c r="H652" t="s">
        <v>1700</v>
      </c>
      <c r="I652" t="s">
        <v>1722</v>
      </c>
    </row>
    <row r="653" spans="1:9" x14ac:dyDescent="0.2">
      <c r="A653" t="s">
        <v>4678</v>
      </c>
      <c r="B653">
        <v>13112</v>
      </c>
      <c r="C653" t="s">
        <v>4052</v>
      </c>
      <c r="D653" t="s">
        <v>1724</v>
      </c>
      <c r="E653" t="s">
        <v>4137</v>
      </c>
      <c r="F653" t="s">
        <v>1723</v>
      </c>
      <c r="G653" t="s">
        <v>6537</v>
      </c>
      <c r="H653" t="s">
        <v>1700</v>
      </c>
      <c r="I653" t="s">
        <v>1724</v>
      </c>
    </row>
    <row r="654" spans="1:9" x14ac:dyDescent="0.2">
      <c r="A654" t="s">
        <v>4726</v>
      </c>
      <c r="B654">
        <v>13113</v>
      </c>
      <c r="C654" t="s">
        <v>4052</v>
      </c>
      <c r="D654" t="s">
        <v>1726</v>
      </c>
      <c r="E654" t="s">
        <v>4137</v>
      </c>
      <c r="F654" t="s">
        <v>1725</v>
      </c>
      <c r="G654" t="s">
        <v>6538</v>
      </c>
      <c r="H654" t="s">
        <v>1700</v>
      </c>
      <c r="I654" t="s">
        <v>1726</v>
      </c>
    </row>
    <row r="655" spans="1:9" x14ac:dyDescent="0.2">
      <c r="A655" t="s">
        <v>4774</v>
      </c>
      <c r="B655">
        <v>13114</v>
      </c>
      <c r="C655" t="s">
        <v>4052</v>
      </c>
      <c r="D655" t="s">
        <v>1728</v>
      </c>
      <c r="E655" t="s">
        <v>4137</v>
      </c>
      <c r="F655" t="s">
        <v>1727</v>
      </c>
      <c r="G655" t="s">
        <v>6539</v>
      </c>
      <c r="H655" t="s">
        <v>1700</v>
      </c>
      <c r="I655" t="s">
        <v>1728</v>
      </c>
    </row>
    <row r="656" spans="1:9" x14ac:dyDescent="0.2">
      <c r="A656" t="s">
        <v>4822</v>
      </c>
      <c r="B656">
        <v>13115</v>
      </c>
      <c r="C656" t="s">
        <v>4052</v>
      </c>
      <c r="D656" t="s">
        <v>1730</v>
      </c>
      <c r="E656" t="s">
        <v>4137</v>
      </c>
      <c r="F656" t="s">
        <v>1729</v>
      </c>
      <c r="G656" t="s">
        <v>6540</v>
      </c>
      <c r="H656" t="s">
        <v>1700</v>
      </c>
      <c r="I656" t="s">
        <v>1730</v>
      </c>
    </row>
    <row r="657" spans="1:9" x14ac:dyDescent="0.2">
      <c r="A657" t="s">
        <v>4870</v>
      </c>
      <c r="B657">
        <v>13116</v>
      </c>
      <c r="C657" t="s">
        <v>4052</v>
      </c>
      <c r="D657" t="s">
        <v>1732</v>
      </c>
      <c r="E657" t="s">
        <v>4137</v>
      </c>
      <c r="F657" t="s">
        <v>1731</v>
      </c>
      <c r="G657" t="s">
        <v>6541</v>
      </c>
      <c r="H657" t="s">
        <v>1700</v>
      </c>
      <c r="I657" t="s">
        <v>1732</v>
      </c>
    </row>
    <row r="658" spans="1:9" x14ac:dyDescent="0.2">
      <c r="A658" t="s">
        <v>4917</v>
      </c>
      <c r="B658">
        <v>13117</v>
      </c>
      <c r="C658" t="s">
        <v>4052</v>
      </c>
      <c r="D658" t="s">
        <v>1734</v>
      </c>
      <c r="E658" t="s">
        <v>4137</v>
      </c>
      <c r="F658" t="s">
        <v>1733</v>
      </c>
      <c r="G658" t="s">
        <v>6542</v>
      </c>
      <c r="H658" t="s">
        <v>1700</v>
      </c>
      <c r="I658" t="s">
        <v>1734</v>
      </c>
    </row>
    <row r="659" spans="1:9" x14ac:dyDescent="0.2">
      <c r="A659" t="s">
        <v>4964</v>
      </c>
      <c r="B659">
        <v>13118</v>
      </c>
      <c r="C659" t="s">
        <v>4052</v>
      </c>
      <c r="D659" t="s">
        <v>1736</v>
      </c>
      <c r="E659" t="s">
        <v>4137</v>
      </c>
      <c r="F659" t="s">
        <v>1735</v>
      </c>
      <c r="G659" t="s">
        <v>6543</v>
      </c>
      <c r="H659" t="s">
        <v>1700</v>
      </c>
      <c r="I659" t="s">
        <v>1736</v>
      </c>
    </row>
    <row r="660" spans="1:9" x14ac:dyDescent="0.2">
      <c r="A660" t="s">
        <v>5009</v>
      </c>
      <c r="B660">
        <v>13119</v>
      </c>
      <c r="C660" t="s">
        <v>4052</v>
      </c>
      <c r="D660" t="s">
        <v>1738</v>
      </c>
      <c r="E660" t="s">
        <v>4137</v>
      </c>
      <c r="F660" t="s">
        <v>1737</v>
      </c>
      <c r="G660" t="s">
        <v>6544</v>
      </c>
      <c r="H660" t="s">
        <v>1700</v>
      </c>
      <c r="I660" t="s">
        <v>1738</v>
      </c>
    </row>
    <row r="661" spans="1:9" x14ac:dyDescent="0.2">
      <c r="A661" t="s">
        <v>5053</v>
      </c>
      <c r="B661">
        <v>13120</v>
      </c>
      <c r="C661" t="s">
        <v>4052</v>
      </c>
      <c r="D661" t="s">
        <v>1740</v>
      </c>
      <c r="E661" t="s">
        <v>4137</v>
      </c>
      <c r="F661" t="s">
        <v>1739</v>
      </c>
      <c r="G661" t="s">
        <v>6545</v>
      </c>
      <c r="H661" t="s">
        <v>1700</v>
      </c>
      <c r="I661" t="s">
        <v>1740</v>
      </c>
    </row>
    <row r="662" spans="1:9" x14ac:dyDescent="0.2">
      <c r="A662" t="s">
        <v>5092</v>
      </c>
      <c r="B662">
        <v>13121</v>
      </c>
      <c r="C662" t="s">
        <v>4052</v>
      </c>
      <c r="D662" t="s">
        <v>1742</v>
      </c>
      <c r="E662" t="s">
        <v>4137</v>
      </c>
      <c r="F662" t="s">
        <v>1741</v>
      </c>
      <c r="G662" t="s">
        <v>6546</v>
      </c>
      <c r="H662" t="s">
        <v>1700</v>
      </c>
      <c r="I662" t="s">
        <v>1742</v>
      </c>
    </row>
    <row r="663" spans="1:9" x14ac:dyDescent="0.2">
      <c r="A663" t="s">
        <v>5129</v>
      </c>
      <c r="B663">
        <v>13122</v>
      </c>
      <c r="C663" t="s">
        <v>4052</v>
      </c>
      <c r="D663" t="s">
        <v>1744</v>
      </c>
      <c r="E663" t="s">
        <v>4137</v>
      </c>
      <c r="F663" t="s">
        <v>1743</v>
      </c>
      <c r="G663" t="s">
        <v>6547</v>
      </c>
      <c r="H663" t="s">
        <v>1700</v>
      </c>
      <c r="I663" t="s">
        <v>1744</v>
      </c>
    </row>
    <row r="664" spans="1:9" x14ac:dyDescent="0.2">
      <c r="A664" t="s">
        <v>5165</v>
      </c>
      <c r="B664">
        <v>13123</v>
      </c>
      <c r="C664" t="s">
        <v>4052</v>
      </c>
      <c r="D664" t="s">
        <v>1746</v>
      </c>
      <c r="E664" t="s">
        <v>4137</v>
      </c>
      <c r="F664" t="s">
        <v>1745</v>
      </c>
      <c r="G664" t="s">
        <v>6548</v>
      </c>
      <c r="H664" t="s">
        <v>1700</v>
      </c>
      <c r="I664" t="s">
        <v>1746</v>
      </c>
    </row>
    <row r="665" spans="1:9" x14ac:dyDescent="0.2">
      <c r="A665" t="s">
        <v>5201</v>
      </c>
      <c r="B665">
        <v>13201</v>
      </c>
      <c r="C665" t="s">
        <v>4052</v>
      </c>
      <c r="D665" t="s">
        <v>1748</v>
      </c>
      <c r="E665" t="s">
        <v>4137</v>
      </c>
      <c r="F665" t="s">
        <v>1747</v>
      </c>
      <c r="G665" t="s">
        <v>6549</v>
      </c>
      <c r="H665" t="s">
        <v>1700</v>
      </c>
      <c r="I665" t="s">
        <v>1748</v>
      </c>
    </row>
    <row r="666" spans="1:9" x14ac:dyDescent="0.2">
      <c r="A666" t="s">
        <v>5236</v>
      </c>
      <c r="B666">
        <v>13202</v>
      </c>
      <c r="C666" t="s">
        <v>4052</v>
      </c>
      <c r="D666" t="s">
        <v>1750</v>
      </c>
      <c r="E666" t="s">
        <v>4137</v>
      </c>
      <c r="F666" t="s">
        <v>1749</v>
      </c>
      <c r="G666" t="s">
        <v>6550</v>
      </c>
      <c r="H666" t="s">
        <v>1700</v>
      </c>
      <c r="I666" t="s">
        <v>1750</v>
      </c>
    </row>
    <row r="667" spans="1:9" x14ac:dyDescent="0.2">
      <c r="A667" t="s">
        <v>5268</v>
      </c>
      <c r="B667">
        <v>13203</v>
      </c>
      <c r="C667" t="s">
        <v>4052</v>
      </c>
      <c r="D667" t="s">
        <v>1752</v>
      </c>
      <c r="E667" t="s">
        <v>4137</v>
      </c>
      <c r="F667" t="s">
        <v>1751</v>
      </c>
      <c r="G667" t="s">
        <v>6551</v>
      </c>
      <c r="H667" t="s">
        <v>1700</v>
      </c>
      <c r="I667" t="s">
        <v>1752</v>
      </c>
    </row>
    <row r="668" spans="1:9" x14ac:dyDescent="0.2">
      <c r="A668" t="s">
        <v>5300</v>
      </c>
      <c r="B668">
        <v>13204</v>
      </c>
      <c r="C668" t="s">
        <v>4052</v>
      </c>
      <c r="D668" t="s">
        <v>1754</v>
      </c>
      <c r="E668" t="s">
        <v>4137</v>
      </c>
      <c r="F668" t="s">
        <v>1753</v>
      </c>
      <c r="G668" t="s">
        <v>6552</v>
      </c>
      <c r="H668" t="s">
        <v>1700</v>
      </c>
      <c r="I668" t="s">
        <v>1754</v>
      </c>
    </row>
    <row r="669" spans="1:9" x14ac:dyDescent="0.2">
      <c r="A669" t="s">
        <v>5330</v>
      </c>
      <c r="B669">
        <v>13205</v>
      </c>
      <c r="C669" t="s">
        <v>4052</v>
      </c>
      <c r="D669" t="s">
        <v>1756</v>
      </c>
      <c r="E669" t="s">
        <v>4137</v>
      </c>
      <c r="F669" t="s">
        <v>1755</v>
      </c>
      <c r="G669" t="s">
        <v>6553</v>
      </c>
      <c r="H669" t="s">
        <v>1700</v>
      </c>
      <c r="I669" t="s">
        <v>1756</v>
      </c>
    </row>
    <row r="670" spans="1:9" x14ac:dyDescent="0.2">
      <c r="A670" t="s">
        <v>5358</v>
      </c>
      <c r="B670">
        <v>13206</v>
      </c>
      <c r="C670" t="s">
        <v>4052</v>
      </c>
      <c r="D670" t="s">
        <v>1758</v>
      </c>
      <c r="E670" t="s">
        <v>4137</v>
      </c>
      <c r="F670" t="s">
        <v>1757</v>
      </c>
      <c r="G670" t="s">
        <v>6554</v>
      </c>
      <c r="H670" t="s">
        <v>1700</v>
      </c>
      <c r="I670" t="s">
        <v>1758</v>
      </c>
    </row>
    <row r="671" spans="1:9" x14ac:dyDescent="0.2">
      <c r="A671" t="s">
        <v>5386</v>
      </c>
      <c r="B671">
        <v>13207</v>
      </c>
      <c r="C671" t="s">
        <v>4052</v>
      </c>
      <c r="D671" t="s">
        <v>1760</v>
      </c>
      <c r="E671" t="s">
        <v>4137</v>
      </c>
      <c r="F671" t="s">
        <v>1759</v>
      </c>
      <c r="G671" t="s">
        <v>6555</v>
      </c>
      <c r="H671" t="s">
        <v>1700</v>
      </c>
      <c r="I671" t="s">
        <v>1760</v>
      </c>
    </row>
    <row r="672" spans="1:9" x14ac:dyDescent="0.2">
      <c r="A672" t="s">
        <v>5413</v>
      </c>
      <c r="B672">
        <v>13208</v>
      </c>
      <c r="C672" t="s">
        <v>4052</v>
      </c>
      <c r="D672" t="s">
        <v>1762</v>
      </c>
      <c r="E672" t="s">
        <v>4137</v>
      </c>
      <c r="F672" t="s">
        <v>1761</v>
      </c>
      <c r="G672" t="s">
        <v>6556</v>
      </c>
      <c r="H672" t="s">
        <v>1700</v>
      </c>
      <c r="I672" t="s">
        <v>1762</v>
      </c>
    </row>
    <row r="673" spans="1:9" x14ac:dyDescent="0.2">
      <c r="A673" t="s">
        <v>5438</v>
      </c>
      <c r="B673">
        <v>13209</v>
      </c>
      <c r="C673" t="s">
        <v>4052</v>
      </c>
      <c r="D673" t="s">
        <v>1764</v>
      </c>
      <c r="E673" t="s">
        <v>4137</v>
      </c>
      <c r="F673" t="s">
        <v>1763</v>
      </c>
      <c r="G673" t="s">
        <v>6557</v>
      </c>
      <c r="H673" t="s">
        <v>1700</v>
      </c>
      <c r="I673" t="s">
        <v>1764</v>
      </c>
    </row>
    <row r="674" spans="1:9" x14ac:dyDescent="0.2">
      <c r="A674" t="s">
        <v>5463</v>
      </c>
      <c r="B674">
        <v>13210</v>
      </c>
      <c r="C674" t="s">
        <v>4052</v>
      </c>
      <c r="D674" t="s">
        <v>1766</v>
      </c>
      <c r="E674" t="s">
        <v>4137</v>
      </c>
      <c r="F674" t="s">
        <v>1765</v>
      </c>
      <c r="G674" t="s">
        <v>6558</v>
      </c>
      <c r="H674" t="s">
        <v>1700</v>
      </c>
      <c r="I674" t="s">
        <v>1766</v>
      </c>
    </row>
    <row r="675" spans="1:9" x14ac:dyDescent="0.2">
      <c r="A675" t="s">
        <v>5487</v>
      </c>
      <c r="B675">
        <v>13211</v>
      </c>
      <c r="C675" t="s">
        <v>4052</v>
      </c>
      <c r="D675" t="s">
        <v>1768</v>
      </c>
      <c r="E675" t="s">
        <v>4137</v>
      </c>
      <c r="F675" t="s">
        <v>1767</v>
      </c>
      <c r="G675" t="s">
        <v>6559</v>
      </c>
      <c r="H675" t="s">
        <v>1700</v>
      </c>
      <c r="I675" t="s">
        <v>1768</v>
      </c>
    </row>
    <row r="676" spans="1:9" x14ac:dyDescent="0.2">
      <c r="A676" t="s">
        <v>5510</v>
      </c>
      <c r="B676">
        <v>13212</v>
      </c>
      <c r="C676" t="s">
        <v>4052</v>
      </c>
      <c r="D676" t="s">
        <v>1770</v>
      </c>
      <c r="E676" t="s">
        <v>4137</v>
      </c>
      <c r="F676" t="s">
        <v>1769</v>
      </c>
      <c r="G676" t="s">
        <v>6560</v>
      </c>
      <c r="H676" t="s">
        <v>1700</v>
      </c>
      <c r="I676" t="s">
        <v>1770</v>
      </c>
    </row>
    <row r="677" spans="1:9" x14ac:dyDescent="0.2">
      <c r="A677" t="s">
        <v>5529</v>
      </c>
      <c r="B677">
        <v>13213</v>
      </c>
      <c r="C677" t="s">
        <v>4052</v>
      </c>
      <c r="D677" t="s">
        <v>1772</v>
      </c>
      <c r="E677" t="s">
        <v>4137</v>
      </c>
      <c r="F677" t="s">
        <v>1771</v>
      </c>
      <c r="G677" t="s">
        <v>6561</v>
      </c>
      <c r="H677" t="s">
        <v>1700</v>
      </c>
      <c r="I677" t="s">
        <v>1772</v>
      </c>
    </row>
    <row r="678" spans="1:9" x14ac:dyDescent="0.2">
      <c r="A678" t="s">
        <v>5547</v>
      </c>
      <c r="B678">
        <v>13214</v>
      </c>
      <c r="C678" t="s">
        <v>4052</v>
      </c>
      <c r="D678" t="s">
        <v>1774</v>
      </c>
      <c r="E678" t="s">
        <v>4137</v>
      </c>
      <c r="F678" t="s">
        <v>1773</v>
      </c>
      <c r="G678" t="s">
        <v>6562</v>
      </c>
      <c r="H678" t="s">
        <v>1700</v>
      </c>
      <c r="I678" t="s">
        <v>1774</v>
      </c>
    </row>
    <row r="679" spans="1:9" x14ac:dyDescent="0.2">
      <c r="A679" t="s">
        <v>5565</v>
      </c>
      <c r="B679">
        <v>13215</v>
      </c>
      <c r="C679" t="s">
        <v>4052</v>
      </c>
      <c r="D679" t="s">
        <v>1776</v>
      </c>
      <c r="E679" t="s">
        <v>4137</v>
      </c>
      <c r="F679" t="s">
        <v>1775</v>
      </c>
      <c r="G679" t="s">
        <v>6563</v>
      </c>
      <c r="H679" t="s">
        <v>1700</v>
      </c>
      <c r="I679" t="s">
        <v>1776</v>
      </c>
    </row>
    <row r="680" spans="1:9" x14ac:dyDescent="0.2">
      <c r="A680" t="s">
        <v>5583</v>
      </c>
      <c r="B680">
        <v>13218</v>
      </c>
      <c r="C680" t="s">
        <v>4052</v>
      </c>
      <c r="D680" t="s">
        <v>1778</v>
      </c>
      <c r="E680" t="s">
        <v>4137</v>
      </c>
      <c r="F680" t="s">
        <v>1777</v>
      </c>
      <c r="G680" t="s">
        <v>6564</v>
      </c>
      <c r="H680" t="s">
        <v>1700</v>
      </c>
      <c r="I680" t="s">
        <v>1778</v>
      </c>
    </row>
    <row r="681" spans="1:9" x14ac:dyDescent="0.2">
      <c r="A681" t="s">
        <v>5601</v>
      </c>
      <c r="B681">
        <v>13219</v>
      </c>
      <c r="C681" t="s">
        <v>4052</v>
      </c>
      <c r="D681" t="s">
        <v>1780</v>
      </c>
      <c r="E681" t="s">
        <v>4137</v>
      </c>
      <c r="F681" t="s">
        <v>1779</v>
      </c>
      <c r="G681" t="s">
        <v>6565</v>
      </c>
      <c r="H681" t="s">
        <v>1700</v>
      </c>
      <c r="I681" t="s">
        <v>1780</v>
      </c>
    </row>
    <row r="682" spans="1:9" x14ac:dyDescent="0.2">
      <c r="A682" t="s">
        <v>5617</v>
      </c>
      <c r="B682">
        <v>13220</v>
      </c>
      <c r="C682" t="s">
        <v>4052</v>
      </c>
      <c r="D682" t="s">
        <v>1782</v>
      </c>
      <c r="E682" t="s">
        <v>4137</v>
      </c>
      <c r="F682" t="s">
        <v>1781</v>
      </c>
      <c r="G682" t="s">
        <v>6566</v>
      </c>
      <c r="H682" t="s">
        <v>1700</v>
      </c>
      <c r="I682" t="s">
        <v>1782</v>
      </c>
    </row>
    <row r="683" spans="1:9" x14ac:dyDescent="0.2">
      <c r="A683" t="s">
        <v>5633</v>
      </c>
      <c r="B683">
        <v>13221</v>
      </c>
      <c r="C683" t="s">
        <v>4052</v>
      </c>
      <c r="D683" t="s">
        <v>1784</v>
      </c>
      <c r="E683" t="s">
        <v>4137</v>
      </c>
      <c r="F683" t="s">
        <v>1783</v>
      </c>
      <c r="G683" t="s">
        <v>6567</v>
      </c>
      <c r="H683" t="s">
        <v>1700</v>
      </c>
      <c r="I683" t="s">
        <v>1784</v>
      </c>
    </row>
    <row r="684" spans="1:9" x14ac:dyDescent="0.2">
      <c r="A684" t="s">
        <v>5647</v>
      </c>
      <c r="B684">
        <v>13222</v>
      </c>
      <c r="C684" t="s">
        <v>4052</v>
      </c>
      <c r="D684" t="s">
        <v>1786</v>
      </c>
      <c r="E684" t="s">
        <v>4137</v>
      </c>
      <c r="F684" t="s">
        <v>1785</v>
      </c>
      <c r="G684" t="s">
        <v>6568</v>
      </c>
      <c r="H684" t="s">
        <v>1700</v>
      </c>
      <c r="I684" t="s">
        <v>1786</v>
      </c>
    </row>
    <row r="685" spans="1:9" x14ac:dyDescent="0.2">
      <c r="A685" t="s">
        <v>5660</v>
      </c>
      <c r="B685">
        <v>13223</v>
      </c>
      <c r="C685" t="s">
        <v>4052</v>
      </c>
      <c r="D685" t="s">
        <v>1788</v>
      </c>
      <c r="E685" t="s">
        <v>4137</v>
      </c>
      <c r="F685" t="s">
        <v>1787</v>
      </c>
      <c r="G685" t="s">
        <v>6569</v>
      </c>
      <c r="H685" t="s">
        <v>1700</v>
      </c>
      <c r="I685" t="s">
        <v>1788</v>
      </c>
    </row>
    <row r="686" spans="1:9" x14ac:dyDescent="0.2">
      <c r="A686" t="s">
        <v>5670</v>
      </c>
      <c r="B686">
        <v>13224</v>
      </c>
      <c r="C686" t="s">
        <v>4052</v>
      </c>
      <c r="D686" t="s">
        <v>1790</v>
      </c>
      <c r="E686" t="s">
        <v>4137</v>
      </c>
      <c r="F686" t="s">
        <v>1789</v>
      </c>
      <c r="G686" t="s">
        <v>6570</v>
      </c>
      <c r="H686" t="s">
        <v>1700</v>
      </c>
      <c r="I686" t="s">
        <v>1790</v>
      </c>
    </row>
    <row r="687" spans="1:9" x14ac:dyDescent="0.2">
      <c r="A687" t="s">
        <v>5680</v>
      </c>
      <c r="B687">
        <v>13225</v>
      </c>
      <c r="C687" t="s">
        <v>4052</v>
      </c>
      <c r="D687" t="s">
        <v>1792</v>
      </c>
      <c r="E687" t="s">
        <v>4137</v>
      </c>
      <c r="F687" t="s">
        <v>1791</v>
      </c>
      <c r="G687" t="s">
        <v>6571</v>
      </c>
      <c r="H687" t="s">
        <v>1700</v>
      </c>
      <c r="I687" t="s">
        <v>1792</v>
      </c>
    </row>
    <row r="688" spans="1:9" x14ac:dyDescent="0.2">
      <c r="A688" t="s">
        <v>5689</v>
      </c>
      <c r="B688">
        <v>13227</v>
      </c>
      <c r="C688" t="s">
        <v>4052</v>
      </c>
      <c r="D688" t="s">
        <v>1794</v>
      </c>
      <c r="E688" t="s">
        <v>4137</v>
      </c>
      <c r="F688" t="s">
        <v>1793</v>
      </c>
      <c r="G688" t="s">
        <v>6572</v>
      </c>
      <c r="H688" t="s">
        <v>1700</v>
      </c>
      <c r="I688" t="s">
        <v>1794</v>
      </c>
    </row>
    <row r="689" spans="1:9" x14ac:dyDescent="0.2">
      <c r="A689" t="s">
        <v>5698</v>
      </c>
      <c r="B689">
        <v>13228</v>
      </c>
      <c r="C689" t="s">
        <v>4052</v>
      </c>
      <c r="D689" t="s">
        <v>1796</v>
      </c>
      <c r="E689" t="s">
        <v>4137</v>
      </c>
      <c r="F689" t="s">
        <v>1795</v>
      </c>
      <c r="G689" t="s">
        <v>6573</v>
      </c>
      <c r="H689" t="s">
        <v>1700</v>
      </c>
      <c r="I689" t="s">
        <v>1796</v>
      </c>
    </row>
    <row r="690" spans="1:9" x14ac:dyDescent="0.2">
      <c r="A690" t="s">
        <v>5707</v>
      </c>
      <c r="B690">
        <v>13229</v>
      </c>
      <c r="C690" t="s">
        <v>4052</v>
      </c>
      <c r="D690" t="s">
        <v>1798</v>
      </c>
      <c r="E690" t="s">
        <v>4137</v>
      </c>
      <c r="F690" t="s">
        <v>1797</v>
      </c>
      <c r="G690" t="s">
        <v>6574</v>
      </c>
      <c r="H690" t="s">
        <v>1700</v>
      </c>
      <c r="I690" t="s">
        <v>1798</v>
      </c>
    </row>
    <row r="691" spans="1:9" x14ac:dyDescent="0.2">
      <c r="A691" t="s">
        <v>5716</v>
      </c>
      <c r="B691">
        <v>13303</v>
      </c>
      <c r="C691" t="s">
        <v>4052</v>
      </c>
      <c r="D691" t="s">
        <v>1800</v>
      </c>
      <c r="E691" t="s">
        <v>4137</v>
      </c>
      <c r="F691" t="s">
        <v>1799</v>
      </c>
      <c r="G691" t="s">
        <v>6575</v>
      </c>
      <c r="H691" t="s">
        <v>1700</v>
      </c>
      <c r="I691" t="s">
        <v>1800</v>
      </c>
    </row>
    <row r="692" spans="1:9" x14ac:dyDescent="0.2">
      <c r="A692" t="s">
        <v>5725</v>
      </c>
      <c r="B692">
        <v>13305</v>
      </c>
      <c r="C692" t="s">
        <v>4052</v>
      </c>
      <c r="D692" t="s">
        <v>1802</v>
      </c>
      <c r="E692" t="s">
        <v>4137</v>
      </c>
      <c r="F692" t="s">
        <v>1801</v>
      </c>
      <c r="G692" t="s">
        <v>6576</v>
      </c>
      <c r="H692" t="s">
        <v>1700</v>
      </c>
      <c r="I692" t="s">
        <v>1802</v>
      </c>
    </row>
    <row r="693" spans="1:9" x14ac:dyDescent="0.2">
      <c r="A693" t="s">
        <v>5734</v>
      </c>
      <c r="B693">
        <v>13307</v>
      </c>
      <c r="C693" t="s">
        <v>4052</v>
      </c>
      <c r="D693" t="s">
        <v>1804</v>
      </c>
      <c r="E693" t="s">
        <v>4137</v>
      </c>
      <c r="F693" t="s">
        <v>1803</v>
      </c>
      <c r="G693" t="s">
        <v>6577</v>
      </c>
      <c r="H693" t="s">
        <v>1700</v>
      </c>
      <c r="I693" t="s">
        <v>1804</v>
      </c>
    </row>
    <row r="694" spans="1:9" x14ac:dyDescent="0.2">
      <c r="A694" t="s">
        <v>5743</v>
      </c>
      <c r="B694">
        <v>13308</v>
      </c>
      <c r="C694" t="s">
        <v>4052</v>
      </c>
      <c r="D694" t="s">
        <v>1806</v>
      </c>
      <c r="E694" t="s">
        <v>4137</v>
      </c>
      <c r="F694" t="s">
        <v>1805</v>
      </c>
      <c r="G694" t="s">
        <v>6578</v>
      </c>
      <c r="H694" t="s">
        <v>1700</v>
      </c>
      <c r="I694" t="s">
        <v>1806</v>
      </c>
    </row>
    <row r="695" spans="1:9" x14ac:dyDescent="0.2">
      <c r="A695" t="s">
        <v>5752</v>
      </c>
      <c r="B695">
        <v>13361</v>
      </c>
      <c r="C695" t="s">
        <v>4052</v>
      </c>
      <c r="D695" t="s">
        <v>1808</v>
      </c>
      <c r="E695" t="s">
        <v>4137</v>
      </c>
      <c r="F695" t="s">
        <v>1807</v>
      </c>
      <c r="G695" t="s">
        <v>6579</v>
      </c>
      <c r="H695" t="s">
        <v>1700</v>
      </c>
      <c r="I695" t="s">
        <v>1808</v>
      </c>
    </row>
    <row r="696" spans="1:9" x14ac:dyDescent="0.2">
      <c r="A696" t="s">
        <v>5760</v>
      </c>
      <c r="B696">
        <v>13362</v>
      </c>
      <c r="C696" t="s">
        <v>4052</v>
      </c>
      <c r="D696" t="s">
        <v>1810</v>
      </c>
      <c r="E696" t="s">
        <v>4137</v>
      </c>
      <c r="F696" t="s">
        <v>1809</v>
      </c>
      <c r="G696" t="s">
        <v>6580</v>
      </c>
      <c r="H696" t="s">
        <v>1700</v>
      </c>
      <c r="I696" t="s">
        <v>1810</v>
      </c>
    </row>
    <row r="697" spans="1:9" x14ac:dyDescent="0.2">
      <c r="A697" t="s">
        <v>5767</v>
      </c>
      <c r="B697">
        <v>13363</v>
      </c>
      <c r="C697" t="s">
        <v>4052</v>
      </c>
      <c r="D697" t="s">
        <v>1812</v>
      </c>
      <c r="E697" t="s">
        <v>4137</v>
      </c>
      <c r="F697" t="s">
        <v>1811</v>
      </c>
      <c r="G697" t="s">
        <v>6581</v>
      </c>
      <c r="H697" t="s">
        <v>1700</v>
      </c>
      <c r="I697" t="s">
        <v>1812</v>
      </c>
    </row>
    <row r="698" spans="1:9" x14ac:dyDescent="0.2">
      <c r="A698" t="s">
        <v>5774</v>
      </c>
      <c r="B698">
        <v>13364</v>
      </c>
      <c r="C698" t="s">
        <v>4052</v>
      </c>
      <c r="D698" t="s">
        <v>1814</v>
      </c>
      <c r="E698" t="s">
        <v>4137</v>
      </c>
      <c r="F698" t="s">
        <v>1813</v>
      </c>
      <c r="G698" t="s">
        <v>6582</v>
      </c>
      <c r="H698" t="s">
        <v>1700</v>
      </c>
      <c r="I698" t="s">
        <v>1814</v>
      </c>
    </row>
    <row r="699" spans="1:9" x14ac:dyDescent="0.2">
      <c r="A699" t="s">
        <v>5781</v>
      </c>
      <c r="B699">
        <v>13381</v>
      </c>
      <c r="C699" t="s">
        <v>4052</v>
      </c>
      <c r="D699" t="s">
        <v>1816</v>
      </c>
      <c r="E699" t="s">
        <v>4137</v>
      </c>
      <c r="F699" t="s">
        <v>1815</v>
      </c>
      <c r="G699" t="s">
        <v>6583</v>
      </c>
      <c r="H699" t="s">
        <v>1700</v>
      </c>
      <c r="I699" t="s">
        <v>1816</v>
      </c>
    </row>
    <row r="700" spans="1:9" x14ac:dyDescent="0.2">
      <c r="A700" t="s">
        <v>5788</v>
      </c>
      <c r="B700">
        <v>13382</v>
      </c>
      <c r="C700" t="s">
        <v>4052</v>
      </c>
      <c r="D700" t="s">
        <v>1818</v>
      </c>
      <c r="E700" t="s">
        <v>4137</v>
      </c>
      <c r="F700" t="s">
        <v>1817</v>
      </c>
      <c r="G700" t="s">
        <v>6584</v>
      </c>
      <c r="H700" t="s">
        <v>1700</v>
      </c>
      <c r="I700" t="s">
        <v>1818</v>
      </c>
    </row>
    <row r="701" spans="1:9" x14ac:dyDescent="0.2">
      <c r="A701" t="s">
        <v>5794</v>
      </c>
      <c r="B701">
        <v>13401</v>
      </c>
      <c r="C701" t="s">
        <v>4052</v>
      </c>
      <c r="D701" t="s">
        <v>1820</v>
      </c>
      <c r="E701" t="s">
        <v>4137</v>
      </c>
      <c r="F701" t="s">
        <v>1819</v>
      </c>
      <c r="G701" t="s">
        <v>6585</v>
      </c>
      <c r="H701" t="s">
        <v>1700</v>
      </c>
      <c r="I701" t="s">
        <v>1820</v>
      </c>
    </row>
    <row r="702" spans="1:9" x14ac:dyDescent="0.2">
      <c r="A702" t="s">
        <v>5800</v>
      </c>
      <c r="B702">
        <v>13402</v>
      </c>
      <c r="C702" t="s">
        <v>4052</v>
      </c>
      <c r="D702" t="s">
        <v>1822</v>
      </c>
      <c r="E702" t="s">
        <v>4137</v>
      </c>
      <c r="F702" t="s">
        <v>1821</v>
      </c>
      <c r="G702" t="s">
        <v>6586</v>
      </c>
      <c r="H702" t="s">
        <v>1700</v>
      </c>
      <c r="I702" t="s">
        <v>1822</v>
      </c>
    </row>
    <row r="703" spans="1:9" x14ac:dyDescent="0.2">
      <c r="A703" t="s">
        <v>5805</v>
      </c>
      <c r="B703">
        <v>13421</v>
      </c>
      <c r="C703" t="s">
        <v>4052</v>
      </c>
      <c r="D703" t="s">
        <v>1824</v>
      </c>
      <c r="E703" t="s">
        <v>4137</v>
      </c>
      <c r="F703" t="s">
        <v>1823</v>
      </c>
      <c r="G703" t="s">
        <v>6587</v>
      </c>
      <c r="H703" t="s">
        <v>1700</v>
      </c>
      <c r="I703" t="s">
        <v>1824</v>
      </c>
    </row>
    <row r="704" spans="1:9" x14ac:dyDescent="0.2">
      <c r="A704" t="s">
        <v>4102</v>
      </c>
      <c r="B704">
        <v>14000</v>
      </c>
      <c r="C704" t="s">
        <v>4053</v>
      </c>
      <c r="D704" t="s">
        <v>1826</v>
      </c>
      <c r="E704" t="s">
        <v>4088</v>
      </c>
      <c r="F704" t="s">
        <v>1825</v>
      </c>
      <c r="G704" t="s">
        <v>6588</v>
      </c>
      <c r="H704" t="s">
        <v>1826</v>
      </c>
    </row>
    <row r="705" spans="1:9" x14ac:dyDescent="0.2">
      <c r="A705" t="s">
        <v>4151</v>
      </c>
      <c r="B705">
        <v>14100</v>
      </c>
      <c r="C705" t="s">
        <v>4053</v>
      </c>
      <c r="D705" t="s">
        <v>1828</v>
      </c>
      <c r="E705" t="s">
        <v>4137</v>
      </c>
      <c r="F705" t="s">
        <v>1827</v>
      </c>
      <c r="G705" t="s">
        <v>6589</v>
      </c>
      <c r="H705" t="s">
        <v>1826</v>
      </c>
      <c r="I705" t="s">
        <v>1828</v>
      </c>
    </row>
    <row r="706" spans="1:9" x14ac:dyDescent="0.2">
      <c r="A706" t="s">
        <v>4199</v>
      </c>
      <c r="B706">
        <v>14130</v>
      </c>
      <c r="C706" t="s">
        <v>4053</v>
      </c>
      <c r="D706" t="s">
        <v>1830</v>
      </c>
      <c r="E706" t="s">
        <v>4137</v>
      </c>
      <c r="F706" t="s">
        <v>1829</v>
      </c>
      <c r="G706" t="s">
        <v>6590</v>
      </c>
      <c r="H706" t="s">
        <v>1826</v>
      </c>
      <c r="I706" t="s">
        <v>1830</v>
      </c>
    </row>
    <row r="707" spans="1:9" x14ac:dyDescent="0.2">
      <c r="A707" t="s">
        <v>4247</v>
      </c>
      <c r="B707">
        <v>14150</v>
      </c>
      <c r="C707" t="s">
        <v>4053</v>
      </c>
      <c r="D707" t="s">
        <v>1832</v>
      </c>
      <c r="E707" t="s">
        <v>4137</v>
      </c>
      <c r="F707" t="s">
        <v>1831</v>
      </c>
      <c r="G707" t="s">
        <v>6591</v>
      </c>
      <c r="H707" t="s">
        <v>1826</v>
      </c>
      <c r="I707" t="s">
        <v>1832</v>
      </c>
    </row>
    <row r="708" spans="1:9" x14ac:dyDescent="0.2">
      <c r="A708" t="s">
        <v>4295</v>
      </c>
      <c r="B708">
        <v>14201</v>
      </c>
      <c r="C708" t="s">
        <v>4053</v>
      </c>
      <c r="D708" t="s">
        <v>1834</v>
      </c>
      <c r="E708" t="s">
        <v>4137</v>
      </c>
      <c r="F708" t="s">
        <v>1833</v>
      </c>
      <c r="G708" t="s">
        <v>6592</v>
      </c>
      <c r="H708" t="s">
        <v>1826</v>
      </c>
      <c r="I708" t="s">
        <v>1834</v>
      </c>
    </row>
    <row r="709" spans="1:9" x14ac:dyDescent="0.2">
      <c r="A709" t="s">
        <v>4343</v>
      </c>
      <c r="B709">
        <v>14203</v>
      </c>
      <c r="C709" t="s">
        <v>4053</v>
      </c>
      <c r="D709" t="s">
        <v>1836</v>
      </c>
      <c r="E709" t="s">
        <v>4137</v>
      </c>
      <c r="F709" t="s">
        <v>1835</v>
      </c>
      <c r="G709" t="s">
        <v>6593</v>
      </c>
      <c r="H709" t="s">
        <v>1826</v>
      </c>
      <c r="I709" t="s">
        <v>1836</v>
      </c>
    </row>
    <row r="710" spans="1:9" x14ac:dyDescent="0.2">
      <c r="A710" t="s">
        <v>4391</v>
      </c>
      <c r="B710">
        <v>14204</v>
      </c>
      <c r="C710" t="s">
        <v>4053</v>
      </c>
      <c r="D710" t="s">
        <v>1838</v>
      </c>
      <c r="E710" t="s">
        <v>4137</v>
      </c>
      <c r="F710" t="s">
        <v>1837</v>
      </c>
      <c r="G710" t="s">
        <v>6594</v>
      </c>
      <c r="H710" t="s">
        <v>1826</v>
      </c>
      <c r="I710" t="s">
        <v>1838</v>
      </c>
    </row>
    <row r="711" spans="1:9" x14ac:dyDescent="0.2">
      <c r="A711" t="s">
        <v>4439</v>
      </c>
      <c r="B711">
        <v>14205</v>
      </c>
      <c r="C711" t="s">
        <v>4053</v>
      </c>
      <c r="D711" t="s">
        <v>1840</v>
      </c>
      <c r="E711" t="s">
        <v>4137</v>
      </c>
      <c r="F711" t="s">
        <v>1839</v>
      </c>
      <c r="G711" t="s">
        <v>6595</v>
      </c>
      <c r="H711" t="s">
        <v>1826</v>
      </c>
      <c r="I711" t="s">
        <v>1840</v>
      </c>
    </row>
    <row r="712" spans="1:9" x14ac:dyDescent="0.2">
      <c r="A712" t="s">
        <v>4487</v>
      </c>
      <c r="B712">
        <v>14206</v>
      </c>
      <c r="C712" t="s">
        <v>4053</v>
      </c>
      <c r="D712" t="s">
        <v>1842</v>
      </c>
      <c r="E712" t="s">
        <v>4137</v>
      </c>
      <c r="F712" t="s">
        <v>1841</v>
      </c>
      <c r="G712" t="s">
        <v>6596</v>
      </c>
      <c r="H712" t="s">
        <v>1826</v>
      </c>
      <c r="I712" t="s">
        <v>1842</v>
      </c>
    </row>
    <row r="713" spans="1:9" x14ac:dyDescent="0.2">
      <c r="A713" t="s">
        <v>4535</v>
      </c>
      <c r="B713">
        <v>14207</v>
      </c>
      <c r="C713" t="s">
        <v>4053</v>
      </c>
      <c r="D713" t="s">
        <v>1844</v>
      </c>
      <c r="E713" t="s">
        <v>4137</v>
      </c>
      <c r="F713" t="s">
        <v>1843</v>
      </c>
      <c r="G713" t="s">
        <v>6597</v>
      </c>
      <c r="H713" t="s">
        <v>1826</v>
      </c>
      <c r="I713" t="s">
        <v>1844</v>
      </c>
    </row>
    <row r="714" spans="1:9" x14ac:dyDescent="0.2">
      <c r="A714" t="s">
        <v>4583</v>
      </c>
      <c r="B714">
        <v>14208</v>
      </c>
      <c r="C714" t="s">
        <v>4053</v>
      </c>
      <c r="D714" t="s">
        <v>1846</v>
      </c>
      <c r="E714" t="s">
        <v>4137</v>
      </c>
      <c r="F714" t="s">
        <v>1845</v>
      </c>
      <c r="G714" t="s">
        <v>6598</v>
      </c>
      <c r="H714" t="s">
        <v>1826</v>
      </c>
      <c r="I714" t="s">
        <v>1846</v>
      </c>
    </row>
    <row r="715" spans="1:9" x14ac:dyDescent="0.2">
      <c r="A715" t="s">
        <v>4631</v>
      </c>
      <c r="B715">
        <v>14210</v>
      </c>
      <c r="C715" t="s">
        <v>4053</v>
      </c>
      <c r="D715" t="s">
        <v>1848</v>
      </c>
      <c r="E715" t="s">
        <v>4137</v>
      </c>
      <c r="F715" t="s">
        <v>1847</v>
      </c>
      <c r="G715" t="s">
        <v>6599</v>
      </c>
      <c r="H715" t="s">
        <v>1826</v>
      </c>
      <c r="I715" t="s">
        <v>1848</v>
      </c>
    </row>
    <row r="716" spans="1:9" x14ac:dyDescent="0.2">
      <c r="A716" t="s">
        <v>4679</v>
      </c>
      <c r="B716">
        <v>14211</v>
      </c>
      <c r="C716" t="s">
        <v>4053</v>
      </c>
      <c r="D716" t="s">
        <v>1850</v>
      </c>
      <c r="E716" t="s">
        <v>4137</v>
      </c>
      <c r="F716" t="s">
        <v>1849</v>
      </c>
      <c r="G716" t="s">
        <v>6600</v>
      </c>
      <c r="H716" t="s">
        <v>1826</v>
      </c>
      <c r="I716" t="s">
        <v>1850</v>
      </c>
    </row>
    <row r="717" spans="1:9" x14ac:dyDescent="0.2">
      <c r="A717" t="s">
        <v>4727</v>
      </c>
      <c r="B717">
        <v>14212</v>
      </c>
      <c r="C717" t="s">
        <v>4053</v>
      </c>
      <c r="D717" t="s">
        <v>1852</v>
      </c>
      <c r="E717" t="s">
        <v>4137</v>
      </c>
      <c r="F717" t="s">
        <v>1851</v>
      </c>
      <c r="G717" t="s">
        <v>6601</v>
      </c>
      <c r="H717" t="s">
        <v>1826</v>
      </c>
      <c r="I717" t="s">
        <v>1852</v>
      </c>
    </row>
    <row r="718" spans="1:9" x14ac:dyDescent="0.2">
      <c r="A718" t="s">
        <v>4775</v>
      </c>
      <c r="B718">
        <v>14213</v>
      </c>
      <c r="C718" t="s">
        <v>4053</v>
      </c>
      <c r="D718" t="s">
        <v>1854</v>
      </c>
      <c r="E718" t="s">
        <v>4137</v>
      </c>
      <c r="F718" t="s">
        <v>1853</v>
      </c>
      <c r="G718" t="s">
        <v>6602</v>
      </c>
      <c r="H718" t="s">
        <v>1826</v>
      </c>
      <c r="I718" t="s">
        <v>1854</v>
      </c>
    </row>
    <row r="719" spans="1:9" x14ac:dyDescent="0.2">
      <c r="A719" t="s">
        <v>4823</v>
      </c>
      <c r="B719">
        <v>14214</v>
      </c>
      <c r="C719" t="s">
        <v>4053</v>
      </c>
      <c r="D719" t="s">
        <v>1856</v>
      </c>
      <c r="E719" t="s">
        <v>4137</v>
      </c>
      <c r="F719" t="s">
        <v>1855</v>
      </c>
      <c r="G719" t="s">
        <v>6603</v>
      </c>
      <c r="H719" t="s">
        <v>1826</v>
      </c>
      <c r="I719" t="s">
        <v>1856</v>
      </c>
    </row>
    <row r="720" spans="1:9" x14ac:dyDescent="0.2">
      <c r="A720" t="s">
        <v>4871</v>
      </c>
      <c r="B720">
        <v>14215</v>
      </c>
      <c r="C720" t="s">
        <v>4053</v>
      </c>
      <c r="D720" t="s">
        <v>1858</v>
      </c>
      <c r="E720" t="s">
        <v>4137</v>
      </c>
      <c r="F720" t="s">
        <v>1857</v>
      </c>
      <c r="G720" t="s">
        <v>6604</v>
      </c>
      <c r="H720" t="s">
        <v>1826</v>
      </c>
      <c r="I720" t="s">
        <v>1858</v>
      </c>
    </row>
    <row r="721" spans="1:9" x14ac:dyDescent="0.2">
      <c r="A721" t="s">
        <v>4918</v>
      </c>
      <c r="B721">
        <v>14216</v>
      </c>
      <c r="C721" t="s">
        <v>4053</v>
      </c>
      <c r="D721" t="s">
        <v>1860</v>
      </c>
      <c r="E721" t="s">
        <v>4137</v>
      </c>
      <c r="F721" t="s">
        <v>1859</v>
      </c>
      <c r="G721" t="s">
        <v>6605</v>
      </c>
      <c r="H721" t="s">
        <v>1826</v>
      </c>
      <c r="I721" t="s">
        <v>1860</v>
      </c>
    </row>
    <row r="722" spans="1:9" x14ac:dyDescent="0.2">
      <c r="A722" t="s">
        <v>4965</v>
      </c>
      <c r="B722">
        <v>14217</v>
      </c>
      <c r="C722" t="s">
        <v>4053</v>
      </c>
      <c r="D722" t="s">
        <v>1862</v>
      </c>
      <c r="E722" t="s">
        <v>4137</v>
      </c>
      <c r="F722" t="s">
        <v>1861</v>
      </c>
      <c r="G722" t="s">
        <v>6606</v>
      </c>
      <c r="H722" t="s">
        <v>1826</v>
      </c>
      <c r="I722" t="s">
        <v>1862</v>
      </c>
    </row>
    <row r="723" spans="1:9" x14ac:dyDescent="0.2">
      <c r="A723" t="s">
        <v>5010</v>
      </c>
      <c r="B723">
        <v>14218</v>
      </c>
      <c r="C723" t="s">
        <v>4053</v>
      </c>
      <c r="D723" t="s">
        <v>1864</v>
      </c>
      <c r="E723" t="s">
        <v>4137</v>
      </c>
      <c r="F723" t="s">
        <v>1863</v>
      </c>
      <c r="G723" t="s">
        <v>6607</v>
      </c>
      <c r="H723" t="s">
        <v>1826</v>
      </c>
      <c r="I723" t="s">
        <v>1864</v>
      </c>
    </row>
    <row r="724" spans="1:9" x14ac:dyDescent="0.2">
      <c r="A724" t="s">
        <v>5054</v>
      </c>
      <c r="B724">
        <v>14301</v>
      </c>
      <c r="C724" t="s">
        <v>4053</v>
      </c>
      <c r="D724" t="s">
        <v>1866</v>
      </c>
      <c r="E724" t="s">
        <v>4137</v>
      </c>
      <c r="F724" t="s">
        <v>1865</v>
      </c>
      <c r="G724" t="s">
        <v>6608</v>
      </c>
      <c r="H724" t="s">
        <v>1826</v>
      </c>
      <c r="I724" t="s">
        <v>1866</v>
      </c>
    </row>
    <row r="725" spans="1:9" x14ac:dyDescent="0.2">
      <c r="A725" t="s">
        <v>5093</v>
      </c>
      <c r="B725">
        <v>14321</v>
      </c>
      <c r="C725" t="s">
        <v>4053</v>
      </c>
      <c r="D725" t="s">
        <v>1868</v>
      </c>
      <c r="E725" t="s">
        <v>4137</v>
      </c>
      <c r="F725" t="s">
        <v>1867</v>
      </c>
      <c r="G725" t="s">
        <v>6609</v>
      </c>
      <c r="H725" t="s">
        <v>1826</v>
      </c>
      <c r="I725" t="s">
        <v>1868</v>
      </c>
    </row>
    <row r="726" spans="1:9" x14ac:dyDescent="0.2">
      <c r="A726" t="s">
        <v>5130</v>
      </c>
      <c r="B726">
        <v>14341</v>
      </c>
      <c r="C726" t="s">
        <v>4053</v>
      </c>
      <c r="D726" t="s">
        <v>1870</v>
      </c>
      <c r="E726" t="s">
        <v>4137</v>
      </c>
      <c r="F726" t="s">
        <v>1869</v>
      </c>
      <c r="G726" t="s">
        <v>6610</v>
      </c>
      <c r="H726" t="s">
        <v>1826</v>
      </c>
      <c r="I726" t="s">
        <v>1870</v>
      </c>
    </row>
    <row r="727" spans="1:9" x14ac:dyDescent="0.2">
      <c r="A727" t="s">
        <v>5166</v>
      </c>
      <c r="B727">
        <v>14342</v>
      </c>
      <c r="C727" t="s">
        <v>4053</v>
      </c>
      <c r="D727" t="s">
        <v>1872</v>
      </c>
      <c r="E727" t="s">
        <v>4137</v>
      </c>
      <c r="F727" t="s">
        <v>1871</v>
      </c>
      <c r="G727" t="s">
        <v>6611</v>
      </c>
      <c r="H727" t="s">
        <v>1826</v>
      </c>
      <c r="I727" t="s">
        <v>1872</v>
      </c>
    </row>
    <row r="728" spans="1:9" x14ac:dyDescent="0.2">
      <c r="A728" t="s">
        <v>5202</v>
      </c>
      <c r="B728">
        <v>14361</v>
      </c>
      <c r="C728" t="s">
        <v>4053</v>
      </c>
      <c r="D728" t="s">
        <v>1874</v>
      </c>
      <c r="E728" t="s">
        <v>4137</v>
      </c>
      <c r="F728" t="s">
        <v>1873</v>
      </c>
      <c r="G728" t="s">
        <v>6612</v>
      </c>
      <c r="H728" t="s">
        <v>1826</v>
      </c>
      <c r="I728" t="s">
        <v>1874</v>
      </c>
    </row>
    <row r="729" spans="1:9" x14ac:dyDescent="0.2">
      <c r="A729" t="s">
        <v>5237</v>
      </c>
      <c r="B729">
        <v>14362</v>
      </c>
      <c r="C729" t="s">
        <v>4053</v>
      </c>
      <c r="D729" t="s">
        <v>1876</v>
      </c>
      <c r="E729" t="s">
        <v>4137</v>
      </c>
      <c r="F729" t="s">
        <v>1875</v>
      </c>
      <c r="G729" t="s">
        <v>6613</v>
      </c>
      <c r="H729" t="s">
        <v>1826</v>
      </c>
      <c r="I729" t="s">
        <v>1876</v>
      </c>
    </row>
    <row r="730" spans="1:9" x14ac:dyDescent="0.2">
      <c r="A730" t="s">
        <v>5269</v>
      </c>
      <c r="B730">
        <v>14363</v>
      </c>
      <c r="C730" t="s">
        <v>4053</v>
      </c>
      <c r="D730" t="s">
        <v>1878</v>
      </c>
      <c r="E730" t="s">
        <v>4137</v>
      </c>
      <c r="F730" t="s">
        <v>1877</v>
      </c>
      <c r="G730" t="s">
        <v>6614</v>
      </c>
      <c r="H730" t="s">
        <v>1826</v>
      </c>
      <c r="I730" t="s">
        <v>1878</v>
      </c>
    </row>
    <row r="731" spans="1:9" x14ac:dyDescent="0.2">
      <c r="A731" t="s">
        <v>5301</v>
      </c>
      <c r="B731">
        <v>14364</v>
      </c>
      <c r="C731" t="s">
        <v>4053</v>
      </c>
      <c r="D731" t="s">
        <v>1880</v>
      </c>
      <c r="E731" t="s">
        <v>4137</v>
      </c>
      <c r="F731" t="s">
        <v>1879</v>
      </c>
      <c r="G731" t="s">
        <v>6615</v>
      </c>
      <c r="H731" t="s">
        <v>1826</v>
      </c>
      <c r="I731" t="s">
        <v>1880</v>
      </c>
    </row>
    <row r="732" spans="1:9" x14ac:dyDescent="0.2">
      <c r="A732" t="s">
        <v>5331</v>
      </c>
      <c r="B732">
        <v>14366</v>
      </c>
      <c r="C732" t="s">
        <v>4053</v>
      </c>
      <c r="D732" t="s">
        <v>1882</v>
      </c>
      <c r="E732" t="s">
        <v>4137</v>
      </c>
      <c r="F732" t="s">
        <v>1881</v>
      </c>
      <c r="G732" t="s">
        <v>6616</v>
      </c>
      <c r="H732" t="s">
        <v>1826</v>
      </c>
      <c r="I732" t="s">
        <v>1882</v>
      </c>
    </row>
    <row r="733" spans="1:9" x14ac:dyDescent="0.2">
      <c r="A733" t="s">
        <v>5359</v>
      </c>
      <c r="B733">
        <v>14382</v>
      </c>
      <c r="C733" t="s">
        <v>4053</v>
      </c>
      <c r="D733" t="s">
        <v>1884</v>
      </c>
      <c r="E733" t="s">
        <v>4137</v>
      </c>
      <c r="F733" t="s">
        <v>1883</v>
      </c>
      <c r="G733" t="s">
        <v>6617</v>
      </c>
      <c r="H733" t="s">
        <v>1826</v>
      </c>
      <c r="I733" t="s">
        <v>1884</v>
      </c>
    </row>
    <row r="734" spans="1:9" x14ac:dyDescent="0.2">
      <c r="A734" t="s">
        <v>5387</v>
      </c>
      <c r="B734">
        <v>14383</v>
      </c>
      <c r="C734" t="s">
        <v>4053</v>
      </c>
      <c r="D734" t="s">
        <v>1886</v>
      </c>
      <c r="E734" t="s">
        <v>4137</v>
      </c>
      <c r="F734" t="s">
        <v>1885</v>
      </c>
      <c r="G734" t="s">
        <v>6618</v>
      </c>
      <c r="H734" t="s">
        <v>1826</v>
      </c>
      <c r="I734" t="s">
        <v>1886</v>
      </c>
    </row>
    <row r="735" spans="1:9" x14ac:dyDescent="0.2">
      <c r="A735" t="s">
        <v>5414</v>
      </c>
      <c r="B735">
        <v>14384</v>
      </c>
      <c r="C735" t="s">
        <v>4053</v>
      </c>
      <c r="D735" t="s">
        <v>1888</v>
      </c>
      <c r="E735" t="s">
        <v>4137</v>
      </c>
      <c r="F735" t="s">
        <v>1887</v>
      </c>
      <c r="G735" t="s">
        <v>6619</v>
      </c>
      <c r="H735" t="s">
        <v>1826</v>
      </c>
      <c r="I735" t="s">
        <v>1888</v>
      </c>
    </row>
    <row r="736" spans="1:9" x14ac:dyDescent="0.2">
      <c r="A736" t="s">
        <v>5439</v>
      </c>
      <c r="B736">
        <v>14401</v>
      </c>
      <c r="C736" t="s">
        <v>4053</v>
      </c>
      <c r="D736" t="s">
        <v>1890</v>
      </c>
      <c r="E736" t="s">
        <v>4137</v>
      </c>
      <c r="F736" t="s">
        <v>1889</v>
      </c>
      <c r="G736" t="s">
        <v>6620</v>
      </c>
      <c r="H736" t="s">
        <v>1826</v>
      </c>
      <c r="I736" t="s">
        <v>1890</v>
      </c>
    </row>
    <row r="737" spans="1:9" x14ac:dyDescent="0.2">
      <c r="A737" t="s">
        <v>5464</v>
      </c>
      <c r="B737">
        <v>14402</v>
      </c>
      <c r="C737" t="s">
        <v>4053</v>
      </c>
      <c r="D737" t="s">
        <v>1892</v>
      </c>
      <c r="E737" t="s">
        <v>4137</v>
      </c>
      <c r="F737" t="s">
        <v>1891</v>
      </c>
      <c r="G737" t="s">
        <v>6621</v>
      </c>
      <c r="H737" t="s">
        <v>1826</v>
      </c>
      <c r="I737" t="s">
        <v>1892</v>
      </c>
    </row>
    <row r="738" spans="1:9" x14ac:dyDescent="0.2">
      <c r="A738" t="s">
        <v>4103</v>
      </c>
      <c r="B738">
        <v>15000</v>
      </c>
      <c r="C738" t="s">
        <v>4054</v>
      </c>
      <c r="D738" t="s">
        <v>1894</v>
      </c>
      <c r="E738" t="s">
        <v>4088</v>
      </c>
      <c r="F738" t="s">
        <v>1893</v>
      </c>
      <c r="G738" t="s">
        <v>6622</v>
      </c>
      <c r="H738" t="s">
        <v>1894</v>
      </c>
    </row>
    <row r="739" spans="1:9" x14ac:dyDescent="0.2">
      <c r="A739" t="s">
        <v>4152</v>
      </c>
      <c r="B739">
        <v>15100</v>
      </c>
      <c r="C739" t="s">
        <v>4054</v>
      </c>
      <c r="D739" t="s">
        <v>1896</v>
      </c>
      <c r="E739" t="s">
        <v>4137</v>
      </c>
      <c r="F739" t="s">
        <v>1895</v>
      </c>
      <c r="G739" t="s">
        <v>6623</v>
      </c>
      <c r="H739" t="s">
        <v>1894</v>
      </c>
      <c r="I739" t="s">
        <v>1896</v>
      </c>
    </row>
    <row r="740" spans="1:9" x14ac:dyDescent="0.2">
      <c r="A740" t="s">
        <v>4200</v>
      </c>
      <c r="B740">
        <v>15202</v>
      </c>
      <c r="C740" t="s">
        <v>4054</v>
      </c>
      <c r="D740" t="s">
        <v>1898</v>
      </c>
      <c r="E740" t="s">
        <v>4137</v>
      </c>
      <c r="F740" t="s">
        <v>1897</v>
      </c>
      <c r="G740" t="s">
        <v>6624</v>
      </c>
      <c r="H740" t="s">
        <v>1894</v>
      </c>
      <c r="I740" t="s">
        <v>1898</v>
      </c>
    </row>
    <row r="741" spans="1:9" x14ac:dyDescent="0.2">
      <c r="A741" t="s">
        <v>4248</v>
      </c>
      <c r="B741">
        <v>15204</v>
      </c>
      <c r="C741" t="s">
        <v>4054</v>
      </c>
      <c r="D741" t="s">
        <v>1900</v>
      </c>
      <c r="E741" t="s">
        <v>4137</v>
      </c>
      <c r="F741" t="s">
        <v>1899</v>
      </c>
      <c r="G741" t="s">
        <v>6625</v>
      </c>
      <c r="H741" t="s">
        <v>1894</v>
      </c>
      <c r="I741" t="s">
        <v>1900</v>
      </c>
    </row>
    <row r="742" spans="1:9" x14ac:dyDescent="0.2">
      <c r="A742" t="s">
        <v>4296</v>
      </c>
      <c r="B742">
        <v>15205</v>
      </c>
      <c r="C742" t="s">
        <v>4054</v>
      </c>
      <c r="D742" t="s">
        <v>1902</v>
      </c>
      <c r="E742" t="s">
        <v>4137</v>
      </c>
      <c r="F742" t="s">
        <v>1901</v>
      </c>
      <c r="G742" t="s">
        <v>6626</v>
      </c>
      <c r="H742" t="s">
        <v>1894</v>
      </c>
      <c r="I742" t="s">
        <v>1902</v>
      </c>
    </row>
    <row r="743" spans="1:9" x14ac:dyDescent="0.2">
      <c r="A743" t="s">
        <v>4344</v>
      </c>
      <c r="B743">
        <v>15206</v>
      </c>
      <c r="C743" t="s">
        <v>4054</v>
      </c>
      <c r="D743" t="s">
        <v>1904</v>
      </c>
      <c r="E743" t="s">
        <v>4137</v>
      </c>
      <c r="F743" t="s">
        <v>1903</v>
      </c>
      <c r="G743" t="s">
        <v>6627</v>
      </c>
      <c r="H743" t="s">
        <v>1894</v>
      </c>
      <c r="I743" t="s">
        <v>1904</v>
      </c>
    </row>
    <row r="744" spans="1:9" x14ac:dyDescent="0.2">
      <c r="A744" t="s">
        <v>4392</v>
      </c>
      <c r="B744">
        <v>15208</v>
      </c>
      <c r="C744" t="s">
        <v>4054</v>
      </c>
      <c r="D744" t="s">
        <v>1906</v>
      </c>
      <c r="E744" t="s">
        <v>4137</v>
      </c>
      <c r="F744" t="s">
        <v>1905</v>
      </c>
      <c r="G744" t="s">
        <v>6628</v>
      </c>
      <c r="H744" t="s">
        <v>1894</v>
      </c>
      <c r="I744" t="s">
        <v>1906</v>
      </c>
    </row>
    <row r="745" spans="1:9" x14ac:dyDescent="0.2">
      <c r="A745" t="s">
        <v>4440</v>
      </c>
      <c r="B745">
        <v>15209</v>
      </c>
      <c r="C745" t="s">
        <v>4054</v>
      </c>
      <c r="D745" t="s">
        <v>1908</v>
      </c>
      <c r="E745" t="s">
        <v>4137</v>
      </c>
      <c r="F745" t="s">
        <v>1907</v>
      </c>
      <c r="G745" t="s">
        <v>6629</v>
      </c>
      <c r="H745" t="s">
        <v>1894</v>
      </c>
      <c r="I745" t="s">
        <v>1908</v>
      </c>
    </row>
    <row r="746" spans="1:9" x14ac:dyDescent="0.2">
      <c r="A746" t="s">
        <v>4488</v>
      </c>
      <c r="B746">
        <v>15210</v>
      </c>
      <c r="C746" t="s">
        <v>4054</v>
      </c>
      <c r="D746" t="s">
        <v>1910</v>
      </c>
      <c r="E746" t="s">
        <v>4137</v>
      </c>
      <c r="F746" t="s">
        <v>1909</v>
      </c>
      <c r="G746" t="s">
        <v>6630</v>
      </c>
      <c r="H746" t="s">
        <v>1894</v>
      </c>
      <c r="I746" t="s">
        <v>1910</v>
      </c>
    </row>
    <row r="747" spans="1:9" x14ac:dyDescent="0.2">
      <c r="A747" t="s">
        <v>4536</v>
      </c>
      <c r="B747">
        <v>15211</v>
      </c>
      <c r="C747" t="s">
        <v>4054</v>
      </c>
      <c r="D747" t="s">
        <v>1912</v>
      </c>
      <c r="E747" t="s">
        <v>4137</v>
      </c>
      <c r="F747" t="s">
        <v>1911</v>
      </c>
      <c r="G747" t="s">
        <v>6631</v>
      </c>
      <c r="H747" t="s">
        <v>1894</v>
      </c>
      <c r="I747" t="s">
        <v>1912</v>
      </c>
    </row>
    <row r="748" spans="1:9" x14ac:dyDescent="0.2">
      <c r="A748" t="s">
        <v>4584</v>
      </c>
      <c r="B748">
        <v>15212</v>
      </c>
      <c r="C748" t="s">
        <v>4054</v>
      </c>
      <c r="D748" t="s">
        <v>1914</v>
      </c>
      <c r="E748" t="s">
        <v>4137</v>
      </c>
      <c r="F748" t="s">
        <v>1913</v>
      </c>
      <c r="G748" t="s">
        <v>6632</v>
      </c>
      <c r="H748" t="s">
        <v>1894</v>
      </c>
      <c r="I748" t="s">
        <v>1914</v>
      </c>
    </row>
    <row r="749" spans="1:9" x14ac:dyDescent="0.2">
      <c r="A749" t="s">
        <v>4632</v>
      </c>
      <c r="B749">
        <v>15213</v>
      </c>
      <c r="C749" t="s">
        <v>4054</v>
      </c>
      <c r="D749" t="s">
        <v>1916</v>
      </c>
      <c r="E749" t="s">
        <v>4137</v>
      </c>
      <c r="F749" t="s">
        <v>1915</v>
      </c>
      <c r="G749" t="s">
        <v>6633</v>
      </c>
      <c r="H749" t="s">
        <v>1894</v>
      </c>
      <c r="I749" t="s">
        <v>1916</v>
      </c>
    </row>
    <row r="750" spans="1:9" x14ac:dyDescent="0.2">
      <c r="A750" t="s">
        <v>4680</v>
      </c>
      <c r="B750">
        <v>15216</v>
      </c>
      <c r="C750" t="s">
        <v>4054</v>
      </c>
      <c r="D750" t="s">
        <v>1918</v>
      </c>
      <c r="E750" t="s">
        <v>4137</v>
      </c>
      <c r="F750" t="s">
        <v>1917</v>
      </c>
      <c r="G750" t="s">
        <v>6634</v>
      </c>
      <c r="H750" t="s">
        <v>1894</v>
      </c>
      <c r="I750" t="s">
        <v>1918</v>
      </c>
    </row>
    <row r="751" spans="1:9" x14ac:dyDescent="0.2">
      <c r="A751" t="s">
        <v>4728</v>
      </c>
      <c r="B751">
        <v>15217</v>
      </c>
      <c r="C751" t="s">
        <v>4054</v>
      </c>
      <c r="D751" t="s">
        <v>1920</v>
      </c>
      <c r="E751" t="s">
        <v>4137</v>
      </c>
      <c r="F751" t="s">
        <v>1919</v>
      </c>
      <c r="G751" t="s">
        <v>6635</v>
      </c>
      <c r="H751" t="s">
        <v>1894</v>
      </c>
      <c r="I751" t="s">
        <v>1920</v>
      </c>
    </row>
    <row r="752" spans="1:9" x14ac:dyDescent="0.2">
      <c r="A752" t="s">
        <v>4776</v>
      </c>
      <c r="B752">
        <v>15218</v>
      </c>
      <c r="C752" t="s">
        <v>4054</v>
      </c>
      <c r="D752" t="s">
        <v>1922</v>
      </c>
      <c r="E752" t="s">
        <v>4137</v>
      </c>
      <c r="F752" t="s">
        <v>1921</v>
      </c>
      <c r="G752" t="s">
        <v>6636</v>
      </c>
      <c r="H752" t="s">
        <v>1894</v>
      </c>
      <c r="I752" t="s">
        <v>1922</v>
      </c>
    </row>
    <row r="753" spans="1:9" x14ac:dyDescent="0.2">
      <c r="A753" t="s">
        <v>4824</v>
      </c>
      <c r="B753">
        <v>15222</v>
      </c>
      <c r="C753" t="s">
        <v>4054</v>
      </c>
      <c r="D753" t="s">
        <v>1924</v>
      </c>
      <c r="E753" t="s">
        <v>4137</v>
      </c>
      <c r="F753" t="s">
        <v>1923</v>
      </c>
      <c r="G753" t="s">
        <v>6637</v>
      </c>
      <c r="H753" t="s">
        <v>1894</v>
      </c>
      <c r="I753" t="s">
        <v>1924</v>
      </c>
    </row>
    <row r="754" spans="1:9" x14ac:dyDescent="0.2">
      <c r="A754" t="s">
        <v>4872</v>
      </c>
      <c r="B754">
        <v>15223</v>
      </c>
      <c r="C754" t="s">
        <v>4054</v>
      </c>
      <c r="D754" t="s">
        <v>1926</v>
      </c>
      <c r="E754" t="s">
        <v>4137</v>
      </c>
      <c r="F754" t="s">
        <v>1925</v>
      </c>
      <c r="G754" t="s">
        <v>6638</v>
      </c>
      <c r="H754" t="s">
        <v>1894</v>
      </c>
      <c r="I754" t="s">
        <v>1926</v>
      </c>
    </row>
    <row r="755" spans="1:9" x14ac:dyDescent="0.2">
      <c r="A755" t="s">
        <v>4919</v>
      </c>
      <c r="B755">
        <v>15224</v>
      </c>
      <c r="C755" t="s">
        <v>4054</v>
      </c>
      <c r="D755" t="s">
        <v>1928</v>
      </c>
      <c r="E755" t="s">
        <v>4137</v>
      </c>
      <c r="F755" t="s">
        <v>1927</v>
      </c>
      <c r="G755" t="s">
        <v>6639</v>
      </c>
      <c r="H755" t="s">
        <v>1894</v>
      </c>
      <c r="I755" t="s">
        <v>1928</v>
      </c>
    </row>
    <row r="756" spans="1:9" x14ac:dyDescent="0.2">
      <c r="A756" t="s">
        <v>4966</v>
      </c>
      <c r="B756">
        <v>15225</v>
      </c>
      <c r="C756" t="s">
        <v>4054</v>
      </c>
      <c r="D756" t="s">
        <v>1930</v>
      </c>
      <c r="E756" t="s">
        <v>4137</v>
      </c>
      <c r="F756" t="s">
        <v>1929</v>
      </c>
      <c r="G756" t="s">
        <v>6640</v>
      </c>
      <c r="H756" t="s">
        <v>1894</v>
      </c>
      <c r="I756" t="s">
        <v>1930</v>
      </c>
    </row>
    <row r="757" spans="1:9" x14ac:dyDescent="0.2">
      <c r="A757" t="s">
        <v>5011</v>
      </c>
      <c r="B757">
        <v>15226</v>
      </c>
      <c r="C757" t="s">
        <v>4054</v>
      </c>
      <c r="D757" t="s">
        <v>1932</v>
      </c>
      <c r="E757" t="s">
        <v>4137</v>
      </c>
      <c r="F757" t="s">
        <v>1931</v>
      </c>
      <c r="G757" t="s">
        <v>6641</v>
      </c>
      <c r="H757" t="s">
        <v>1894</v>
      </c>
      <c r="I757" t="s">
        <v>1932</v>
      </c>
    </row>
    <row r="758" spans="1:9" x14ac:dyDescent="0.2">
      <c r="A758" t="s">
        <v>5055</v>
      </c>
      <c r="B758">
        <v>15227</v>
      </c>
      <c r="C758" t="s">
        <v>4054</v>
      </c>
      <c r="D758" t="s">
        <v>1934</v>
      </c>
      <c r="E758" t="s">
        <v>4137</v>
      </c>
      <c r="F758" t="s">
        <v>1933</v>
      </c>
      <c r="G758" t="s">
        <v>6642</v>
      </c>
      <c r="H758" t="s">
        <v>1894</v>
      </c>
      <c r="I758" t="s">
        <v>1934</v>
      </c>
    </row>
    <row r="759" spans="1:9" x14ac:dyDescent="0.2">
      <c r="A759" t="s">
        <v>5094</v>
      </c>
      <c r="B759">
        <v>15307</v>
      </c>
      <c r="C759" t="s">
        <v>4054</v>
      </c>
      <c r="D759" t="s">
        <v>1936</v>
      </c>
      <c r="E759" t="s">
        <v>4137</v>
      </c>
      <c r="F759" t="s">
        <v>1935</v>
      </c>
      <c r="G759" t="s">
        <v>6643</v>
      </c>
      <c r="H759" t="s">
        <v>1894</v>
      </c>
      <c r="I759" t="s">
        <v>1936</v>
      </c>
    </row>
    <row r="760" spans="1:9" x14ac:dyDescent="0.2">
      <c r="A760" t="s">
        <v>5131</v>
      </c>
      <c r="B760">
        <v>15342</v>
      </c>
      <c r="C760" t="s">
        <v>4054</v>
      </c>
      <c r="D760" t="s">
        <v>1938</v>
      </c>
      <c r="E760" t="s">
        <v>4137</v>
      </c>
      <c r="F760" t="s">
        <v>1937</v>
      </c>
      <c r="G760" t="s">
        <v>6644</v>
      </c>
      <c r="H760" t="s">
        <v>1894</v>
      </c>
      <c r="I760" t="s">
        <v>1938</v>
      </c>
    </row>
    <row r="761" spans="1:9" x14ac:dyDescent="0.2">
      <c r="A761" t="s">
        <v>5167</v>
      </c>
      <c r="B761">
        <v>15361</v>
      </c>
      <c r="C761" t="s">
        <v>4054</v>
      </c>
      <c r="D761" t="s">
        <v>1940</v>
      </c>
      <c r="E761" t="s">
        <v>4137</v>
      </c>
      <c r="F761" t="s">
        <v>1939</v>
      </c>
      <c r="G761" t="s">
        <v>6645</v>
      </c>
      <c r="H761" t="s">
        <v>1894</v>
      </c>
      <c r="I761" t="s">
        <v>1940</v>
      </c>
    </row>
    <row r="762" spans="1:9" x14ac:dyDescent="0.2">
      <c r="A762" t="s">
        <v>5203</v>
      </c>
      <c r="B762">
        <v>15385</v>
      </c>
      <c r="C762" t="s">
        <v>4054</v>
      </c>
      <c r="D762" t="s">
        <v>1942</v>
      </c>
      <c r="E762" t="s">
        <v>4137</v>
      </c>
      <c r="F762" t="s">
        <v>1941</v>
      </c>
      <c r="G762" t="s">
        <v>6646</v>
      </c>
      <c r="H762" t="s">
        <v>1894</v>
      </c>
      <c r="I762" t="s">
        <v>1942</v>
      </c>
    </row>
    <row r="763" spans="1:9" x14ac:dyDescent="0.2">
      <c r="A763" t="s">
        <v>5238</v>
      </c>
      <c r="B763">
        <v>15405</v>
      </c>
      <c r="C763" t="s">
        <v>4054</v>
      </c>
      <c r="D763" t="s">
        <v>1944</v>
      </c>
      <c r="E763" t="s">
        <v>4137</v>
      </c>
      <c r="F763" t="s">
        <v>1943</v>
      </c>
      <c r="G763" t="s">
        <v>6647</v>
      </c>
      <c r="H763" t="s">
        <v>1894</v>
      </c>
      <c r="I763" t="s">
        <v>1944</v>
      </c>
    </row>
    <row r="764" spans="1:9" x14ac:dyDescent="0.2">
      <c r="A764" t="s">
        <v>5270</v>
      </c>
      <c r="B764">
        <v>15461</v>
      </c>
      <c r="C764" t="s">
        <v>4054</v>
      </c>
      <c r="D764" t="s">
        <v>1946</v>
      </c>
      <c r="E764" t="s">
        <v>4137</v>
      </c>
      <c r="F764" t="s">
        <v>1945</v>
      </c>
      <c r="G764" t="s">
        <v>6648</v>
      </c>
      <c r="H764" t="s">
        <v>1894</v>
      </c>
      <c r="I764" t="s">
        <v>1946</v>
      </c>
    </row>
    <row r="765" spans="1:9" x14ac:dyDescent="0.2">
      <c r="A765" t="s">
        <v>5302</v>
      </c>
      <c r="B765">
        <v>15482</v>
      </c>
      <c r="C765" t="s">
        <v>4054</v>
      </c>
      <c r="D765" t="s">
        <v>1948</v>
      </c>
      <c r="E765" t="s">
        <v>4137</v>
      </c>
      <c r="F765" t="s">
        <v>1947</v>
      </c>
      <c r="G765" t="s">
        <v>6649</v>
      </c>
      <c r="H765" t="s">
        <v>1894</v>
      </c>
      <c r="I765" t="s">
        <v>1948</v>
      </c>
    </row>
    <row r="766" spans="1:9" x14ac:dyDescent="0.2">
      <c r="A766" t="s">
        <v>5332</v>
      </c>
      <c r="B766">
        <v>15504</v>
      </c>
      <c r="C766" t="s">
        <v>4054</v>
      </c>
      <c r="D766" t="s">
        <v>1950</v>
      </c>
      <c r="E766" t="s">
        <v>4137</v>
      </c>
      <c r="F766" t="s">
        <v>1949</v>
      </c>
      <c r="G766" t="s">
        <v>6650</v>
      </c>
      <c r="H766" t="s">
        <v>1894</v>
      </c>
      <c r="I766" t="s">
        <v>1950</v>
      </c>
    </row>
    <row r="767" spans="1:9" x14ac:dyDescent="0.2">
      <c r="A767" t="s">
        <v>5360</v>
      </c>
      <c r="B767">
        <v>15581</v>
      </c>
      <c r="C767" t="s">
        <v>4054</v>
      </c>
      <c r="D767" t="s">
        <v>1952</v>
      </c>
      <c r="E767" t="s">
        <v>4137</v>
      </c>
      <c r="F767" t="s">
        <v>1951</v>
      </c>
      <c r="G767" t="s">
        <v>6651</v>
      </c>
      <c r="H767" t="s">
        <v>1894</v>
      </c>
      <c r="I767" t="s">
        <v>1952</v>
      </c>
    </row>
    <row r="768" spans="1:9" x14ac:dyDescent="0.2">
      <c r="A768" t="s">
        <v>5388</v>
      </c>
      <c r="B768">
        <v>15586</v>
      </c>
      <c r="C768" t="s">
        <v>4054</v>
      </c>
      <c r="D768" t="s">
        <v>1954</v>
      </c>
      <c r="E768" t="s">
        <v>4137</v>
      </c>
      <c r="F768" t="s">
        <v>1953</v>
      </c>
      <c r="G768" t="s">
        <v>6652</v>
      </c>
      <c r="H768" t="s">
        <v>1894</v>
      </c>
      <c r="I768" t="s">
        <v>1954</v>
      </c>
    </row>
    <row r="769" spans="1:9" x14ac:dyDescent="0.2">
      <c r="A769" t="s">
        <v>4104</v>
      </c>
      <c r="B769">
        <v>16000</v>
      </c>
      <c r="C769" t="s">
        <v>4055</v>
      </c>
      <c r="D769" t="s">
        <v>1956</v>
      </c>
      <c r="E769" t="s">
        <v>4088</v>
      </c>
      <c r="F769" t="s">
        <v>1955</v>
      </c>
      <c r="G769" t="s">
        <v>6653</v>
      </c>
      <c r="H769" t="s">
        <v>1956</v>
      </c>
    </row>
    <row r="770" spans="1:9" x14ac:dyDescent="0.2">
      <c r="A770" t="s">
        <v>4153</v>
      </c>
      <c r="B770">
        <v>16201</v>
      </c>
      <c r="C770" t="s">
        <v>4055</v>
      </c>
      <c r="D770" t="s">
        <v>1958</v>
      </c>
      <c r="E770" t="s">
        <v>4137</v>
      </c>
      <c r="F770" t="s">
        <v>1957</v>
      </c>
      <c r="G770" t="s">
        <v>6654</v>
      </c>
      <c r="H770" t="s">
        <v>1956</v>
      </c>
      <c r="I770" t="s">
        <v>1958</v>
      </c>
    </row>
    <row r="771" spans="1:9" x14ac:dyDescent="0.2">
      <c r="A771" t="s">
        <v>4201</v>
      </c>
      <c r="B771">
        <v>16202</v>
      </c>
      <c r="C771" t="s">
        <v>4055</v>
      </c>
      <c r="D771" t="s">
        <v>1960</v>
      </c>
      <c r="E771" t="s">
        <v>4137</v>
      </c>
      <c r="F771" t="s">
        <v>1959</v>
      </c>
      <c r="G771" t="s">
        <v>6655</v>
      </c>
      <c r="H771" t="s">
        <v>1956</v>
      </c>
      <c r="I771" t="s">
        <v>1960</v>
      </c>
    </row>
    <row r="772" spans="1:9" x14ac:dyDescent="0.2">
      <c r="A772" t="s">
        <v>4249</v>
      </c>
      <c r="B772">
        <v>16204</v>
      </c>
      <c r="C772" t="s">
        <v>4055</v>
      </c>
      <c r="D772" t="s">
        <v>1962</v>
      </c>
      <c r="E772" t="s">
        <v>4137</v>
      </c>
      <c r="F772" t="s">
        <v>1961</v>
      </c>
      <c r="G772" t="s">
        <v>6656</v>
      </c>
      <c r="H772" t="s">
        <v>1956</v>
      </c>
      <c r="I772" t="s">
        <v>1962</v>
      </c>
    </row>
    <row r="773" spans="1:9" x14ac:dyDescent="0.2">
      <c r="A773" t="s">
        <v>4297</v>
      </c>
      <c r="B773">
        <v>16205</v>
      </c>
      <c r="C773" t="s">
        <v>4055</v>
      </c>
      <c r="D773" t="s">
        <v>1964</v>
      </c>
      <c r="E773" t="s">
        <v>4137</v>
      </c>
      <c r="F773" t="s">
        <v>1963</v>
      </c>
      <c r="G773" t="s">
        <v>6657</v>
      </c>
      <c r="H773" t="s">
        <v>1956</v>
      </c>
      <c r="I773" t="s">
        <v>1964</v>
      </c>
    </row>
    <row r="774" spans="1:9" x14ac:dyDescent="0.2">
      <c r="A774" t="s">
        <v>4345</v>
      </c>
      <c r="B774">
        <v>16206</v>
      </c>
      <c r="C774" t="s">
        <v>4055</v>
      </c>
      <c r="D774" t="s">
        <v>1966</v>
      </c>
      <c r="E774" t="s">
        <v>4137</v>
      </c>
      <c r="F774" t="s">
        <v>1965</v>
      </c>
      <c r="G774" t="s">
        <v>6658</v>
      </c>
      <c r="H774" t="s">
        <v>1956</v>
      </c>
      <c r="I774" t="s">
        <v>1966</v>
      </c>
    </row>
    <row r="775" spans="1:9" x14ac:dyDescent="0.2">
      <c r="A775" t="s">
        <v>4393</v>
      </c>
      <c r="B775">
        <v>16207</v>
      </c>
      <c r="C775" t="s">
        <v>4055</v>
      </c>
      <c r="D775" t="s">
        <v>1968</v>
      </c>
      <c r="E775" t="s">
        <v>4137</v>
      </c>
      <c r="F775" t="s">
        <v>1967</v>
      </c>
      <c r="G775" t="s">
        <v>6659</v>
      </c>
      <c r="H775" t="s">
        <v>1956</v>
      </c>
      <c r="I775" t="s">
        <v>1968</v>
      </c>
    </row>
    <row r="776" spans="1:9" x14ac:dyDescent="0.2">
      <c r="A776" t="s">
        <v>4441</v>
      </c>
      <c r="B776">
        <v>16208</v>
      </c>
      <c r="C776" t="s">
        <v>4055</v>
      </c>
      <c r="D776" t="s">
        <v>1970</v>
      </c>
      <c r="E776" t="s">
        <v>4137</v>
      </c>
      <c r="F776" t="s">
        <v>1969</v>
      </c>
      <c r="G776" t="s">
        <v>6660</v>
      </c>
      <c r="H776" t="s">
        <v>1956</v>
      </c>
      <c r="I776" t="s">
        <v>1970</v>
      </c>
    </row>
    <row r="777" spans="1:9" x14ac:dyDescent="0.2">
      <c r="A777" t="s">
        <v>4489</v>
      </c>
      <c r="B777">
        <v>16209</v>
      </c>
      <c r="C777" t="s">
        <v>4055</v>
      </c>
      <c r="D777" t="s">
        <v>1972</v>
      </c>
      <c r="E777" t="s">
        <v>4137</v>
      </c>
      <c r="F777" t="s">
        <v>1971</v>
      </c>
      <c r="G777" t="s">
        <v>6661</v>
      </c>
      <c r="H777" t="s">
        <v>1956</v>
      </c>
      <c r="I777" t="s">
        <v>1972</v>
      </c>
    </row>
    <row r="778" spans="1:9" x14ac:dyDescent="0.2">
      <c r="A778" t="s">
        <v>4537</v>
      </c>
      <c r="B778">
        <v>16210</v>
      </c>
      <c r="C778" t="s">
        <v>4055</v>
      </c>
      <c r="D778" t="s">
        <v>1974</v>
      </c>
      <c r="E778" t="s">
        <v>4137</v>
      </c>
      <c r="F778" t="s">
        <v>1973</v>
      </c>
      <c r="G778" t="s">
        <v>6662</v>
      </c>
      <c r="H778" t="s">
        <v>1956</v>
      </c>
      <c r="I778" t="s">
        <v>1974</v>
      </c>
    </row>
    <row r="779" spans="1:9" x14ac:dyDescent="0.2">
      <c r="A779" t="s">
        <v>4585</v>
      </c>
      <c r="B779">
        <v>16211</v>
      </c>
      <c r="C779" t="s">
        <v>4055</v>
      </c>
      <c r="D779" t="s">
        <v>1976</v>
      </c>
      <c r="E779" t="s">
        <v>4137</v>
      </c>
      <c r="F779" t="s">
        <v>1975</v>
      </c>
      <c r="G779" t="s">
        <v>6663</v>
      </c>
      <c r="H779" t="s">
        <v>1956</v>
      </c>
      <c r="I779" t="s">
        <v>1976</v>
      </c>
    </row>
    <row r="780" spans="1:9" x14ac:dyDescent="0.2">
      <c r="A780" t="s">
        <v>4633</v>
      </c>
      <c r="B780">
        <v>16321</v>
      </c>
      <c r="C780" t="s">
        <v>4055</v>
      </c>
      <c r="D780" t="s">
        <v>1978</v>
      </c>
      <c r="E780" t="s">
        <v>4137</v>
      </c>
      <c r="F780" t="s">
        <v>1977</v>
      </c>
      <c r="G780" t="s">
        <v>6664</v>
      </c>
      <c r="H780" t="s">
        <v>1956</v>
      </c>
      <c r="I780" t="s">
        <v>1978</v>
      </c>
    </row>
    <row r="781" spans="1:9" x14ac:dyDescent="0.2">
      <c r="A781" t="s">
        <v>4681</v>
      </c>
      <c r="B781">
        <v>16322</v>
      </c>
      <c r="C781" t="s">
        <v>4055</v>
      </c>
      <c r="D781" t="s">
        <v>1980</v>
      </c>
      <c r="E781" t="s">
        <v>4137</v>
      </c>
      <c r="F781" t="s">
        <v>1979</v>
      </c>
      <c r="G781" t="s">
        <v>6665</v>
      </c>
      <c r="H781" t="s">
        <v>1956</v>
      </c>
      <c r="I781" t="s">
        <v>1980</v>
      </c>
    </row>
    <row r="782" spans="1:9" x14ac:dyDescent="0.2">
      <c r="A782" t="s">
        <v>4729</v>
      </c>
      <c r="B782">
        <v>16323</v>
      </c>
      <c r="C782" t="s">
        <v>4055</v>
      </c>
      <c r="D782" t="s">
        <v>1982</v>
      </c>
      <c r="E782" t="s">
        <v>4137</v>
      </c>
      <c r="F782" t="s">
        <v>1981</v>
      </c>
      <c r="G782" t="s">
        <v>6666</v>
      </c>
      <c r="H782" t="s">
        <v>1956</v>
      </c>
      <c r="I782" t="s">
        <v>1982</v>
      </c>
    </row>
    <row r="783" spans="1:9" x14ac:dyDescent="0.2">
      <c r="A783" t="s">
        <v>4777</v>
      </c>
      <c r="B783">
        <v>16342</v>
      </c>
      <c r="C783" t="s">
        <v>4055</v>
      </c>
      <c r="D783" t="s">
        <v>1984</v>
      </c>
      <c r="E783" t="s">
        <v>4137</v>
      </c>
      <c r="F783" t="s">
        <v>1983</v>
      </c>
      <c r="G783" t="s">
        <v>6667</v>
      </c>
      <c r="H783" t="s">
        <v>1956</v>
      </c>
      <c r="I783" t="s">
        <v>1984</v>
      </c>
    </row>
    <row r="784" spans="1:9" x14ac:dyDescent="0.2">
      <c r="A784" t="s">
        <v>4825</v>
      </c>
      <c r="B784">
        <v>16343</v>
      </c>
      <c r="C784" t="s">
        <v>4055</v>
      </c>
      <c r="D784" t="s">
        <v>1096</v>
      </c>
      <c r="E784" t="s">
        <v>4137</v>
      </c>
      <c r="F784" t="s">
        <v>1985</v>
      </c>
      <c r="G784" t="s">
        <v>6668</v>
      </c>
      <c r="H784" t="s">
        <v>1956</v>
      </c>
      <c r="I784" t="s">
        <v>1096</v>
      </c>
    </row>
    <row r="785" spans="1:9" x14ac:dyDescent="0.2">
      <c r="A785" t="s">
        <v>4105</v>
      </c>
      <c r="B785">
        <v>17000</v>
      </c>
      <c r="C785" t="s">
        <v>4056</v>
      </c>
      <c r="D785" t="s">
        <v>1987</v>
      </c>
      <c r="E785" t="s">
        <v>4088</v>
      </c>
      <c r="F785" t="s">
        <v>1986</v>
      </c>
      <c r="G785" t="s">
        <v>6669</v>
      </c>
      <c r="H785" t="s">
        <v>1987</v>
      </c>
    </row>
    <row r="786" spans="1:9" x14ac:dyDescent="0.2">
      <c r="A786" t="s">
        <v>4154</v>
      </c>
      <c r="B786">
        <v>17201</v>
      </c>
      <c r="C786" t="s">
        <v>4056</v>
      </c>
      <c r="D786" t="s">
        <v>1989</v>
      </c>
      <c r="E786" t="s">
        <v>4137</v>
      </c>
      <c r="F786" t="s">
        <v>1988</v>
      </c>
      <c r="G786" t="s">
        <v>6670</v>
      </c>
      <c r="H786" t="s">
        <v>1987</v>
      </c>
      <c r="I786" t="s">
        <v>1989</v>
      </c>
    </row>
    <row r="787" spans="1:9" x14ac:dyDescent="0.2">
      <c r="A787" t="s">
        <v>4202</v>
      </c>
      <c r="B787">
        <v>17202</v>
      </c>
      <c r="C787" t="s">
        <v>4056</v>
      </c>
      <c r="D787" t="s">
        <v>1991</v>
      </c>
      <c r="E787" t="s">
        <v>4137</v>
      </c>
      <c r="F787" t="s">
        <v>1990</v>
      </c>
      <c r="G787" t="s">
        <v>6671</v>
      </c>
      <c r="H787" t="s">
        <v>1987</v>
      </c>
      <c r="I787" t="s">
        <v>1991</v>
      </c>
    </row>
    <row r="788" spans="1:9" x14ac:dyDescent="0.2">
      <c r="A788" t="s">
        <v>4250</v>
      </c>
      <c r="B788">
        <v>17203</v>
      </c>
      <c r="C788" t="s">
        <v>4056</v>
      </c>
      <c r="D788" t="s">
        <v>1993</v>
      </c>
      <c r="E788" t="s">
        <v>4137</v>
      </c>
      <c r="F788" t="s">
        <v>1992</v>
      </c>
      <c r="G788" t="s">
        <v>6672</v>
      </c>
      <c r="H788" t="s">
        <v>1987</v>
      </c>
      <c r="I788" t="s">
        <v>1993</v>
      </c>
    </row>
    <row r="789" spans="1:9" x14ac:dyDescent="0.2">
      <c r="A789" t="s">
        <v>4298</v>
      </c>
      <c r="B789">
        <v>17204</v>
      </c>
      <c r="C789" t="s">
        <v>4056</v>
      </c>
      <c r="D789" t="s">
        <v>1995</v>
      </c>
      <c r="E789" t="s">
        <v>4137</v>
      </c>
      <c r="F789" t="s">
        <v>1994</v>
      </c>
      <c r="G789" t="s">
        <v>6673</v>
      </c>
      <c r="H789" t="s">
        <v>1987</v>
      </c>
      <c r="I789" t="s">
        <v>1995</v>
      </c>
    </row>
    <row r="790" spans="1:9" x14ac:dyDescent="0.2">
      <c r="A790" t="s">
        <v>4346</v>
      </c>
      <c r="B790">
        <v>17205</v>
      </c>
      <c r="C790" t="s">
        <v>4056</v>
      </c>
      <c r="D790" t="s">
        <v>1997</v>
      </c>
      <c r="E790" t="s">
        <v>4137</v>
      </c>
      <c r="F790" t="s">
        <v>1996</v>
      </c>
      <c r="G790" t="s">
        <v>6674</v>
      </c>
      <c r="H790" t="s">
        <v>1987</v>
      </c>
      <c r="I790" t="s">
        <v>1997</v>
      </c>
    </row>
    <row r="791" spans="1:9" x14ac:dyDescent="0.2">
      <c r="A791" t="s">
        <v>4394</v>
      </c>
      <c r="B791">
        <v>17206</v>
      </c>
      <c r="C791" t="s">
        <v>4056</v>
      </c>
      <c r="D791" t="s">
        <v>1999</v>
      </c>
      <c r="E791" t="s">
        <v>4137</v>
      </c>
      <c r="F791" t="s">
        <v>1998</v>
      </c>
      <c r="G791" t="s">
        <v>6675</v>
      </c>
      <c r="H791" t="s">
        <v>1987</v>
      </c>
      <c r="I791" t="s">
        <v>1999</v>
      </c>
    </row>
    <row r="792" spans="1:9" x14ac:dyDescent="0.2">
      <c r="A792" t="s">
        <v>4442</v>
      </c>
      <c r="B792">
        <v>17207</v>
      </c>
      <c r="C792" t="s">
        <v>4056</v>
      </c>
      <c r="D792" t="s">
        <v>2001</v>
      </c>
      <c r="E792" t="s">
        <v>4137</v>
      </c>
      <c r="F792" t="s">
        <v>2000</v>
      </c>
      <c r="G792" t="s">
        <v>6676</v>
      </c>
      <c r="H792" t="s">
        <v>1987</v>
      </c>
      <c r="I792" t="s">
        <v>2001</v>
      </c>
    </row>
    <row r="793" spans="1:9" x14ac:dyDescent="0.2">
      <c r="A793" t="s">
        <v>4490</v>
      </c>
      <c r="B793">
        <v>17209</v>
      </c>
      <c r="C793" t="s">
        <v>4056</v>
      </c>
      <c r="D793" t="s">
        <v>2003</v>
      </c>
      <c r="E793" t="s">
        <v>4137</v>
      </c>
      <c r="F793" t="s">
        <v>2002</v>
      </c>
      <c r="G793" t="s">
        <v>6677</v>
      </c>
      <c r="H793" t="s">
        <v>1987</v>
      </c>
      <c r="I793" t="s">
        <v>2003</v>
      </c>
    </row>
    <row r="794" spans="1:9" x14ac:dyDescent="0.2">
      <c r="A794" t="s">
        <v>4538</v>
      </c>
      <c r="B794">
        <v>17210</v>
      </c>
      <c r="C794" t="s">
        <v>4056</v>
      </c>
      <c r="D794" t="s">
        <v>2005</v>
      </c>
      <c r="E794" t="s">
        <v>4137</v>
      </c>
      <c r="F794" t="s">
        <v>2004</v>
      </c>
      <c r="G794" t="s">
        <v>6678</v>
      </c>
      <c r="H794" t="s">
        <v>1987</v>
      </c>
      <c r="I794" t="s">
        <v>2005</v>
      </c>
    </row>
    <row r="795" spans="1:9" x14ac:dyDescent="0.2">
      <c r="A795" t="s">
        <v>4586</v>
      </c>
      <c r="B795">
        <v>17211</v>
      </c>
      <c r="C795" t="s">
        <v>4056</v>
      </c>
      <c r="D795" t="s">
        <v>2007</v>
      </c>
      <c r="E795" t="s">
        <v>4137</v>
      </c>
      <c r="F795" t="s">
        <v>2006</v>
      </c>
      <c r="G795" t="s">
        <v>6679</v>
      </c>
      <c r="H795" t="s">
        <v>1987</v>
      </c>
      <c r="I795" t="s">
        <v>2007</v>
      </c>
    </row>
    <row r="796" spans="1:9" x14ac:dyDescent="0.2">
      <c r="A796" t="s">
        <v>4634</v>
      </c>
      <c r="B796">
        <v>17212</v>
      </c>
      <c r="C796" t="s">
        <v>4056</v>
      </c>
      <c r="D796" t="s">
        <v>2009</v>
      </c>
      <c r="E796" t="s">
        <v>4137</v>
      </c>
      <c r="F796" t="s">
        <v>2008</v>
      </c>
      <c r="G796" t="s">
        <v>6680</v>
      </c>
      <c r="H796" t="s">
        <v>1987</v>
      </c>
      <c r="I796" t="s">
        <v>2009</v>
      </c>
    </row>
    <row r="797" spans="1:9" x14ac:dyDescent="0.2">
      <c r="A797" t="s">
        <v>4682</v>
      </c>
      <c r="B797">
        <v>17324</v>
      </c>
      <c r="C797" t="s">
        <v>4056</v>
      </c>
      <c r="D797" t="s">
        <v>2011</v>
      </c>
      <c r="E797" t="s">
        <v>4137</v>
      </c>
      <c r="F797" t="s">
        <v>2010</v>
      </c>
      <c r="G797" t="s">
        <v>6681</v>
      </c>
      <c r="H797" t="s">
        <v>1987</v>
      </c>
      <c r="I797" t="s">
        <v>2011</v>
      </c>
    </row>
    <row r="798" spans="1:9" x14ac:dyDescent="0.2">
      <c r="A798" t="s">
        <v>4730</v>
      </c>
      <c r="B798">
        <v>17361</v>
      </c>
      <c r="C798" t="s">
        <v>4056</v>
      </c>
      <c r="D798" t="s">
        <v>2013</v>
      </c>
      <c r="E798" t="s">
        <v>4137</v>
      </c>
      <c r="F798" t="s">
        <v>2012</v>
      </c>
      <c r="G798" t="s">
        <v>6682</v>
      </c>
      <c r="H798" t="s">
        <v>1987</v>
      </c>
      <c r="I798" t="s">
        <v>2013</v>
      </c>
    </row>
    <row r="799" spans="1:9" x14ac:dyDescent="0.2">
      <c r="A799" t="s">
        <v>4778</v>
      </c>
      <c r="B799">
        <v>17365</v>
      </c>
      <c r="C799" t="s">
        <v>4056</v>
      </c>
      <c r="D799" t="s">
        <v>2015</v>
      </c>
      <c r="E799" t="s">
        <v>4137</v>
      </c>
      <c r="F799" t="s">
        <v>2014</v>
      </c>
      <c r="G799" t="s">
        <v>6683</v>
      </c>
      <c r="H799" t="s">
        <v>1987</v>
      </c>
      <c r="I799" t="s">
        <v>2015</v>
      </c>
    </row>
    <row r="800" spans="1:9" x14ac:dyDescent="0.2">
      <c r="A800" t="s">
        <v>4826</v>
      </c>
      <c r="B800">
        <v>17384</v>
      </c>
      <c r="C800" t="s">
        <v>4056</v>
      </c>
      <c r="D800" t="s">
        <v>2017</v>
      </c>
      <c r="E800" t="s">
        <v>4137</v>
      </c>
      <c r="F800" t="s">
        <v>2016</v>
      </c>
      <c r="G800" t="s">
        <v>6684</v>
      </c>
      <c r="H800" t="s">
        <v>1987</v>
      </c>
      <c r="I800" t="s">
        <v>2017</v>
      </c>
    </row>
    <row r="801" spans="1:9" x14ac:dyDescent="0.2">
      <c r="A801" t="s">
        <v>4873</v>
      </c>
      <c r="B801">
        <v>17386</v>
      </c>
      <c r="C801" t="s">
        <v>4056</v>
      </c>
      <c r="D801" t="s">
        <v>2019</v>
      </c>
      <c r="E801" t="s">
        <v>4137</v>
      </c>
      <c r="F801" t="s">
        <v>2018</v>
      </c>
      <c r="G801" t="s">
        <v>6685</v>
      </c>
      <c r="H801" t="s">
        <v>1987</v>
      </c>
      <c r="I801" t="s">
        <v>2019</v>
      </c>
    </row>
    <row r="802" spans="1:9" x14ac:dyDescent="0.2">
      <c r="A802" t="s">
        <v>4920</v>
      </c>
      <c r="B802">
        <v>17407</v>
      </c>
      <c r="C802" t="s">
        <v>4056</v>
      </c>
      <c r="D802" t="s">
        <v>2021</v>
      </c>
      <c r="E802" t="s">
        <v>4137</v>
      </c>
      <c r="F802" t="s">
        <v>2020</v>
      </c>
      <c r="G802" t="s">
        <v>6686</v>
      </c>
      <c r="H802" t="s">
        <v>1987</v>
      </c>
      <c r="I802" t="s">
        <v>2021</v>
      </c>
    </row>
    <row r="803" spans="1:9" x14ac:dyDescent="0.2">
      <c r="A803" t="s">
        <v>4967</v>
      </c>
      <c r="B803">
        <v>17461</v>
      </c>
      <c r="C803" t="s">
        <v>4056</v>
      </c>
      <c r="D803" t="s">
        <v>2023</v>
      </c>
      <c r="E803" t="s">
        <v>4137</v>
      </c>
      <c r="F803" t="s">
        <v>2022</v>
      </c>
      <c r="G803" t="s">
        <v>6687</v>
      </c>
      <c r="H803" t="s">
        <v>1987</v>
      </c>
      <c r="I803" t="s">
        <v>2023</v>
      </c>
    </row>
    <row r="804" spans="1:9" x14ac:dyDescent="0.2">
      <c r="A804" t="s">
        <v>5012</v>
      </c>
      <c r="B804">
        <v>17463</v>
      </c>
      <c r="C804" t="s">
        <v>4056</v>
      </c>
      <c r="D804" t="s">
        <v>2025</v>
      </c>
      <c r="E804" t="s">
        <v>4137</v>
      </c>
      <c r="F804" t="s">
        <v>2024</v>
      </c>
      <c r="G804" t="s">
        <v>6688</v>
      </c>
      <c r="H804" t="s">
        <v>1987</v>
      </c>
      <c r="I804" t="s">
        <v>2025</v>
      </c>
    </row>
    <row r="805" spans="1:9" x14ac:dyDescent="0.2">
      <c r="A805" t="s">
        <v>4106</v>
      </c>
      <c r="B805">
        <v>18000</v>
      </c>
      <c r="C805" t="s">
        <v>4057</v>
      </c>
      <c r="D805" t="s">
        <v>2027</v>
      </c>
      <c r="E805" t="s">
        <v>4088</v>
      </c>
      <c r="F805" t="s">
        <v>2026</v>
      </c>
      <c r="G805" t="s">
        <v>6689</v>
      </c>
      <c r="H805" t="s">
        <v>2027</v>
      </c>
    </row>
    <row r="806" spans="1:9" x14ac:dyDescent="0.2">
      <c r="A806" t="s">
        <v>4155</v>
      </c>
      <c r="B806">
        <v>18201</v>
      </c>
      <c r="C806" t="s">
        <v>4057</v>
      </c>
      <c r="D806" t="s">
        <v>2029</v>
      </c>
      <c r="E806" t="s">
        <v>4137</v>
      </c>
      <c r="F806" t="s">
        <v>2028</v>
      </c>
      <c r="G806" t="s">
        <v>6690</v>
      </c>
      <c r="H806" t="s">
        <v>2027</v>
      </c>
      <c r="I806" t="s">
        <v>2029</v>
      </c>
    </row>
    <row r="807" spans="1:9" x14ac:dyDescent="0.2">
      <c r="A807" t="s">
        <v>4203</v>
      </c>
      <c r="B807">
        <v>18202</v>
      </c>
      <c r="C807" t="s">
        <v>4057</v>
      </c>
      <c r="D807" t="s">
        <v>2031</v>
      </c>
      <c r="E807" t="s">
        <v>4137</v>
      </c>
      <c r="F807" t="s">
        <v>2030</v>
      </c>
      <c r="G807" t="s">
        <v>6691</v>
      </c>
      <c r="H807" t="s">
        <v>2027</v>
      </c>
      <c r="I807" t="s">
        <v>2031</v>
      </c>
    </row>
    <row r="808" spans="1:9" x14ac:dyDescent="0.2">
      <c r="A808" t="s">
        <v>4251</v>
      </c>
      <c r="B808">
        <v>18204</v>
      </c>
      <c r="C808" t="s">
        <v>4057</v>
      </c>
      <c r="D808" t="s">
        <v>2033</v>
      </c>
      <c r="E808" t="s">
        <v>4137</v>
      </c>
      <c r="F808" t="s">
        <v>2032</v>
      </c>
      <c r="G808" t="s">
        <v>6692</v>
      </c>
      <c r="H808" t="s">
        <v>2027</v>
      </c>
      <c r="I808" t="s">
        <v>2033</v>
      </c>
    </row>
    <row r="809" spans="1:9" x14ac:dyDescent="0.2">
      <c r="A809" t="s">
        <v>4299</v>
      </c>
      <c r="B809">
        <v>18205</v>
      </c>
      <c r="C809" t="s">
        <v>4057</v>
      </c>
      <c r="D809" t="s">
        <v>2035</v>
      </c>
      <c r="E809" t="s">
        <v>4137</v>
      </c>
      <c r="F809" t="s">
        <v>2034</v>
      </c>
      <c r="G809" t="s">
        <v>6693</v>
      </c>
      <c r="H809" t="s">
        <v>2027</v>
      </c>
      <c r="I809" t="s">
        <v>2035</v>
      </c>
    </row>
    <row r="810" spans="1:9" x14ac:dyDescent="0.2">
      <c r="A810" t="s">
        <v>4347</v>
      </c>
      <c r="B810">
        <v>18206</v>
      </c>
      <c r="C810" t="s">
        <v>4057</v>
      </c>
      <c r="D810" t="s">
        <v>2037</v>
      </c>
      <c r="E810" t="s">
        <v>4137</v>
      </c>
      <c r="F810" t="s">
        <v>2036</v>
      </c>
      <c r="G810" t="s">
        <v>6694</v>
      </c>
      <c r="H810" t="s">
        <v>2027</v>
      </c>
      <c r="I810" t="s">
        <v>2037</v>
      </c>
    </row>
    <row r="811" spans="1:9" x14ac:dyDescent="0.2">
      <c r="A811" t="s">
        <v>4395</v>
      </c>
      <c r="B811">
        <v>18207</v>
      </c>
      <c r="C811" t="s">
        <v>4057</v>
      </c>
      <c r="D811" t="s">
        <v>2039</v>
      </c>
      <c r="E811" t="s">
        <v>4137</v>
      </c>
      <c r="F811" t="s">
        <v>2038</v>
      </c>
      <c r="G811" t="s">
        <v>6695</v>
      </c>
      <c r="H811" t="s">
        <v>2027</v>
      </c>
      <c r="I811" t="s">
        <v>2039</v>
      </c>
    </row>
    <row r="812" spans="1:9" x14ac:dyDescent="0.2">
      <c r="A812" t="s">
        <v>4443</v>
      </c>
      <c r="B812">
        <v>18208</v>
      </c>
      <c r="C812" t="s">
        <v>4057</v>
      </c>
      <c r="D812" t="s">
        <v>2041</v>
      </c>
      <c r="E812" t="s">
        <v>4137</v>
      </c>
      <c r="F812" t="s">
        <v>2040</v>
      </c>
      <c r="G812" t="s">
        <v>6696</v>
      </c>
      <c r="H812" t="s">
        <v>2027</v>
      </c>
      <c r="I812" t="s">
        <v>2041</v>
      </c>
    </row>
    <row r="813" spans="1:9" x14ac:dyDescent="0.2">
      <c r="A813" t="s">
        <v>4491</v>
      </c>
      <c r="B813">
        <v>18209</v>
      </c>
      <c r="C813" t="s">
        <v>4057</v>
      </c>
      <c r="D813" t="s">
        <v>2043</v>
      </c>
      <c r="E813" t="s">
        <v>4137</v>
      </c>
      <c r="F813" t="s">
        <v>2042</v>
      </c>
      <c r="G813" t="s">
        <v>6697</v>
      </c>
      <c r="H813" t="s">
        <v>2027</v>
      </c>
      <c r="I813" t="s">
        <v>2043</v>
      </c>
    </row>
    <row r="814" spans="1:9" x14ac:dyDescent="0.2">
      <c r="A814" t="s">
        <v>4539</v>
      </c>
      <c r="B814">
        <v>18210</v>
      </c>
      <c r="C814" t="s">
        <v>4057</v>
      </c>
      <c r="D814" t="s">
        <v>2045</v>
      </c>
      <c r="E814" t="s">
        <v>4137</v>
      </c>
      <c r="F814" t="s">
        <v>2044</v>
      </c>
      <c r="G814" t="s">
        <v>6698</v>
      </c>
      <c r="H814" t="s">
        <v>2027</v>
      </c>
      <c r="I814" t="s">
        <v>2045</v>
      </c>
    </row>
    <row r="815" spans="1:9" x14ac:dyDescent="0.2">
      <c r="A815" t="s">
        <v>4587</v>
      </c>
      <c r="B815">
        <v>18322</v>
      </c>
      <c r="C815" t="s">
        <v>4057</v>
      </c>
      <c r="D815" t="s">
        <v>2047</v>
      </c>
      <c r="E815" t="s">
        <v>4137</v>
      </c>
      <c r="F815" t="s">
        <v>2046</v>
      </c>
      <c r="G815" t="s">
        <v>6699</v>
      </c>
      <c r="H815" t="s">
        <v>2027</v>
      </c>
      <c r="I815" t="s">
        <v>2047</v>
      </c>
    </row>
    <row r="816" spans="1:9" x14ac:dyDescent="0.2">
      <c r="A816" t="s">
        <v>4635</v>
      </c>
      <c r="B816">
        <v>18382</v>
      </c>
      <c r="C816" t="s">
        <v>4057</v>
      </c>
      <c r="D816" t="s">
        <v>752</v>
      </c>
      <c r="E816" t="s">
        <v>4137</v>
      </c>
      <c r="F816" t="s">
        <v>2048</v>
      </c>
      <c r="G816" t="s">
        <v>6700</v>
      </c>
      <c r="H816" t="s">
        <v>2027</v>
      </c>
      <c r="I816" t="s">
        <v>752</v>
      </c>
    </row>
    <row r="817" spans="1:9" x14ac:dyDescent="0.2">
      <c r="A817" t="s">
        <v>4683</v>
      </c>
      <c r="B817">
        <v>18404</v>
      </c>
      <c r="C817" t="s">
        <v>4057</v>
      </c>
      <c r="D817" t="s">
        <v>2050</v>
      </c>
      <c r="E817" t="s">
        <v>4137</v>
      </c>
      <c r="F817" t="s">
        <v>2049</v>
      </c>
      <c r="G817" t="s">
        <v>6701</v>
      </c>
      <c r="H817" t="s">
        <v>2027</v>
      </c>
      <c r="I817" t="s">
        <v>2050</v>
      </c>
    </row>
    <row r="818" spans="1:9" x14ac:dyDescent="0.2">
      <c r="A818" t="s">
        <v>4731</v>
      </c>
      <c r="B818">
        <v>18423</v>
      </c>
      <c r="C818" t="s">
        <v>4057</v>
      </c>
      <c r="D818" t="s">
        <v>2052</v>
      </c>
      <c r="E818" t="s">
        <v>4137</v>
      </c>
      <c r="F818" t="s">
        <v>2051</v>
      </c>
      <c r="G818" t="s">
        <v>6702</v>
      </c>
      <c r="H818" t="s">
        <v>2027</v>
      </c>
      <c r="I818" t="s">
        <v>2052</v>
      </c>
    </row>
    <row r="819" spans="1:9" x14ac:dyDescent="0.2">
      <c r="A819" t="s">
        <v>4779</v>
      </c>
      <c r="B819">
        <v>18442</v>
      </c>
      <c r="C819" t="s">
        <v>4057</v>
      </c>
      <c r="D819" t="s">
        <v>2054</v>
      </c>
      <c r="E819" t="s">
        <v>4137</v>
      </c>
      <c r="F819" t="s">
        <v>2053</v>
      </c>
      <c r="G819" t="s">
        <v>6703</v>
      </c>
      <c r="H819" t="s">
        <v>2027</v>
      </c>
      <c r="I819" t="s">
        <v>2054</v>
      </c>
    </row>
    <row r="820" spans="1:9" x14ac:dyDescent="0.2">
      <c r="A820" t="s">
        <v>4827</v>
      </c>
      <c r="B820">
        <v>18481</v>
      </c>
      <c r="C820" t="s">
        <v>4057</v>
      </c>
      <c r="D820" t="s">
        <v>2056</v>
      </c>
      <c r="E820" t="s">
        <v>4137</v>
      </c>
      <c r="F820" t="s">
        <v>2055</v>
      </c>
      <c r="G820" t="s">
        <v>6704</v>
      </c>
      <c r="H820" t="s">
        <v>2027</v>
      </c>
      <c r="I820" t="s">
        <v>2056</v>
      </c>
    </row>
    <row r="821" spans="1:9" x14ac:dyDescent="0.2">
      <c r="A821" t="s">
        <v>4874</v>
      </c>
      <c r="B821">
        <v>18483</v>
      </c>
      <c r="C821" t="s">
        <v>4057</v>
      </c>
      <c r="D821" t="s">
        <v>2058</v>
      </c>
      <c r="E821" t="s">
        <v>4137</v>
      </c>
      <c r="F821" t="s">
        <v>2057</v>
      </c>
      <c r="G821" t="s">
        <v>6705</v>
      </c>
      <c r="H821" t="s">
        <v>2027</v>
      </c>
      <c r="I821" t="s">
        <v>2058</v>
      </c>
    </row>
    <row r="822" spans="1:9" x14ac:dyDescent="0.2">
      <c r="A822" t="s">
        <v>4921</v>
      </c>
      <c r="B822">
        <v>18501</v>
      </c>
      <c r="C822" t="s">
        <v>4057</v>
      </c>
      <c r="D822" t="s">
        <v>2060</v>
      </c>
      <c r="E822" t="s">
        <v>4137</v>
      </c>
      <c r="F822" t="s">
        <v>2059</v>
      </c>
      <c r="G822" t="s">
        <v>6706</v>
      </c>
      <c r="H822" t="s">
        <v>2027</v>
      </c>
      <c r="I822" t="s">
        <v>2060</v>
      </c>
    </row>
    <row r="823" spans="1:9" x14ac:dyDescent="0.2">
      <c r="A823" t="s">
        <v>4107</v>
      </c>
      <c r="B823">
        <v>19000</v>
      </c>
      <c r="C823" t="s">
        <v>4058</v>
      </c>
      <c r="D823" t="s">
        <v>2062</v>
      </c>
      <c r="E823" t="s">
        <v>4088</v>
      </c>
      <c r="F823" t="s">
        <v>2061</v>
      </c>
      <c r="G823" t="s">
        <v>6707</v>
      </c>
      <c r="H823" t="s">
        <v>2062</v>
      </c>
    </row>
    <row r="824" spans="1:9" x14ac:dyDescent="0.2">
      <c r="A824" t="s">
        <v>4156</v>
      </c>
      <c r="B824">
        <v>19201</v>
      </c>
      <c r="C824" t="s">
        <v>4058</v>
      </c>
      <c r="D824" t="s">
        <v>2064</v>
      </c>
      <c r="E824" t="s">
        <v>4137</v>
      </c>
      <c r="F824" t="s">
        <v>2063</v>
      </c>
      <c r="G824" t="s">
        <v>6708</v>
      </c>
      <c r="H824" t="s">
        <v>2062</v>
      </c>
      <c r="I824" t="s">
        <v>2064</v>
      </c>
    </row>
    <row r="825" spans="1:9" x14ac:dyDescent="0.2">
      <c r="A825" t="s">
        <v>4204</v>
      </c>
      <c r="B825">
        <v>19202</v>
      </c>
      <c r="C825" t="s">
        <v>4058</v>
      </c>
      <c r="D825" t="s">
        <v>2066</v>
      </c>
      <c r="E825" t="s">
        <v>4137</v>
      </c>
      <c r="F825" t="s">
        <v>2065</v>
      </c>
      <c r="G825" t="s">
        <v>6709</v>
      </c>
      <c r="H825" t="s">
        <v>2062</v>
      </c>
      <c r="I825" t="s">
        <v>2066</v>
      </c>
    </row>
    <row r="826" spans="1:9" x14ac:dyDescent="0.2">
      <c r="A826" t="s">
        <v>4252</v>
      </c>
      <c r="B826">
        <v>19204</v>
      </c>
      <c r="C826" t="s">
        <v>4058</v>
      </c>
      <c r="D826" t="s">
        <v>2068</v>
      </c>
      <c r="E826" t="s">
        <v>4137</v>
      </c>
      <c r="F826" t="s">
        <v>2067</v>
      </c>
      <c r="G826" t="s">
        <v>6710</v>
      </c>
      <c r="H826" t="s">
        <v>2062</v>
      </c>
      <c r="I826" t="s">
        <v>2068</v>
      </c>
    </row>
    <row r="827" spans="1:9" x14ac:dyDescent="0.2">
      <c r="A827" t="s">
        <v>4300</v>
      </c>
      <c r="B827">
        <v>19205</v>
      </c>
      <c r="C827" t="s">
        <v>4058</v>
      </c>
      <c r="D827" t="s">
        <v>2070</v>
      </c>
      <c r="E827" t="s">
        <v>4137</v>
      </c>
      <c r="F827" t="s">
        <v>2069</v>
      </c>
      <c r="G827" t="s">
        <v>6711</v>
      </c>
      <c r="H827" t="s">
        <v>2062</v>
      </c>
      <c r="I827" t="s">
        <v>2070</v>
      </c>
    </row>
    <row r="828" spans="1:9" x14ac:dyDescent="0.2">
      <c r="A828" t="s">
        <v>4348</v>
      </c>
      <c r="B828">
        <v>19206</v>
      </c>
      <c r="C828" t="s">
        <v>4058</v>
      </c>
      <c r="D828" t="s">
        <v>2072</v>
      </c>
      <c r="E828" t="s">
        <v>4137</v>
      </c>
      <c r="F828" t="s">
        <v>2071</v>
      </c>
      <c r="G828" t="s">
        <v>6712</v>
      </c>
      <c r="H828" t="s">
        <v>2062</v>
      </c>
      <c r="I828" t="s">
        <v>2072</v>
      </c>
    </row>
    <row r="829" spans="1:9" x14ac:dyDescent="0.2">
      <c r="A829" t="s">
        <v>4396</v>
      </c>
      <c r="B829">
        <v>19207</v>
      </c>
      <c r="C829" t="s">
        <v>4058</v>
      </c>
      <c r="D829" t="s">
        <v>2074</v>
      </c>
      <c r="E829" t="s">
        <v>4137</v>
      </c>
      <c r="F829" t="s">
        <v>2073</v>
      </c>
      <c r="G829" t="s">
        <v>6713</v>
      </c>
      <c r="H829" t="s">
        <v>2062</v>
      </c>
      <c r="I829" t="s">
        <v>2074</v>
      </c>
    </row>
    <row r="830" spans="1:9" x14ac:dyDescent="0.2">
      <c r="A830" t="s">
        <v>4444</v>
      </c>
      <c r="B830">
        <v>19208</v>
      </c>
      <c r="C830" t="s">
        <v>4058</v>
      </c>
      <c r="D830" t="s">
        <v>2076</v>
      </c>
      <c r="E830" t="s">
        <v>4137</v>
      </c>
      <c r="F830" t="s">
        <v>2075</v>
      </c>
      <c r="G830" t="s">
        <v>6714</v>
      </c>
      <c r="H830" t="s">
        <v>2062</v>
      </c>
      <c r="I830" t="s">
        <v>2076</v>
      </c>
    </row>
    <row r="831" spans="1:9" x14ac:dyDescent="0.2">
      <c r="A831" t="s">
        <v>4492</v>
      </c>
      <c r="B831">
        <v>19209</v>
      </c>
      <c r="C831" t="s">
        <v>4058</v>
      </c>
      <c r="D831" t="s">
        <v>2078</v>
      </c>
      <c r="E831" t="s">
        <v>4137</v>
      </c>
      <c r="F831" t="s">
        <v>2077</v>
      </c>
      <c r="G831" t="s">
        <v>6715</v>
      </c>
      <c r="H831" t="s">
        <v>2062</v>
      </c>
      <c r="I831" t="s">
        <v>2078</v>
      </c>
    </row>
    <row r="832" spans="1:9" x14ac:dyDescent="0.2">
      <c r="A832" t="s">
        <v>4540</v>
      </c>
      <c r="B832">
        <v>19210</v>
      </c>
      <c r="C832" t="s">
        <v>4058</v>
      </c>
      <c r="D832" t="s">
        <v>2080</v>
      </c>
      <c r="E832" t="s">
        <v>4137</v>
      </c>
      <c r="F832" t="s">
        <v>2079</v>
      </c>
      <c r="G832" t="s">
        <v>6716</v>
      </c>
      <c r="H832" t="s">
        <v>2062</v>
      </c>
      <c r="I832" t="s">
        <v>2080</v>
      </c>
    </row>
    <row r="833" spans="1:9" x14ac:dyDescent="0.2">
      <c r="A833" t="s">
        <v>4588</v>
      </c>
      <c r="B833">
        <v>19211</v>
      </c>
      <c r="C833" t="s">
        <v>4058</v>
      </c>
      <c r="D833" t="s">
        <v>2082</v>
      </c>
      <c r="E833" t="s">
        <v>4137</v>
      </c>
      <c r="F833" t="s">
        <v>2081</v>
      </c>
      <c r="G833" t="s">
        <v>6717</v>
      </c>
      <c r="H833" t="s">
        <v>2062</v>
      </c>
      <c r="I833" t="s">
        <v>2082</v>
      </c>
    </row>
    <row r="834" spans="1:9" x14ac:dyDescent="0.2">
      <c r="A834" t="s">
        <v>4636</v>
      </c>
      <c r="B834">
        <v>19212</v>
      </c>
      <c r="C834" t="s">
        <v>4058</v>
      </c>
      <c r="D834" t="s">
        <v>2084</v>
      </c>
      <c r="E834" t="s">
        <v>4137</v>
      </c>
      <c r="F834" t="s">
        <v>2083</v>
      </c>
      <c r="G834" t="s">
        <v>6718</v>
      </c>
      <c r="H834" t="s">
        <v>2062</v>
      </c>
      <c r="I834" t="s">
        <v>2084</v>
      </c>
    </row>
    <row r="835" spans="1:9" x14ac:dyDescent="0.2">
      <c r="A835" t="s">
        <v>4684</v>
      </c>
      <c r="B835">
        <v>19213</v>
      </c>
      <c r="C835" t="s">
        <v>4058</v>
      </c>
      <c r="D835" t="s">
        <v>2086</v>
      </c>
      <c r="E835" t="s">
        <v>4137</v>
      </c>
      <c r="F835" t="s">
        <v>2085</v>
      </c>
      <c r="G835" t="s">
        <v>6719</v>
      </c>
      <c r="H835" t="s">
        <v>2062</v>
      </c>
      <c r="I835" t="s">
        <v>2086</v>
      </c>
    </row>
    <row r="836" spans="1:9" x14ac:dyDescent="0.2">
      <c r="A836" t="s">
        <v>4732</v>
      </c>
      <c r="B836">
        <v>19214</v>
      </c>
      <c r="C836" t="s">
        <v>4058</v>
      </c>
      <c r="D836" t="s">
        <v>2088</v>
      </c>
      <c r="E836" t="s">
        <v>4137</v>
      </c>
      <c r="F836" t="s">
        <v>2087</v>
      </c>
      <c r="G836" t="s">
        <v>6720</v>
      </c>
      <c r="H836" t="s">
        <v>2062</v>
      </c>
      <c r="I836" t="s">
        <v>2088</v>
      </c>
    </row>
    <row r="837" spans="1:9" x14ac:dyDescent="0.2">
      <c r="A837" t="s">
        <v>4780</v>
      </c>
      <c r="B837">
        <v>19346</v>
      </c>
      <c r="C837" t="s">
        <v>4058</v>
      </c>
      <c r="D837" t="s">
        <v>2090</v>
      </c>
      <c r="E837" t="s">
        <v>4137</v>
      </c>
      <c r="F837" t="s">
        <v>2089</v>
      </c>
      <c r="G837" t="s">
        <v>6721</v>
      </c>
      <c r="H837" t="s">
        <v>2062</v>
      </c>
      <c r="I837" t="s">
        <v>2090</v>
      </c>
    </row>
    <row r="838" spans="1:9" x14ac:dyDescent="0.2">
      <c r="A838" t="s">
        <v>4828</v>
      </c>
      <c r="B838">
        <v>19364</v>
      </c>
      <c r="C838" t="s">
        <v>4058</v>
      </c>
      <c r="D838" t="s">
        <v>2092</v>
      </c>
      <c r="E838" t="s">
        <v>4137</v>
      </c>
      <c r="F838" t="s">
        <v>2091</v>
      </c>
      <c r="G838" t="s">
        <v>6722</v>
      </c>
      <c r="H838" t="s">
        <v>2062</v>
      </c>
      <c r="I838" t="s">
        <v>2092</v>
      </c>
    </row>
    <row r="839" spans="1:9" x14ac:dyDescent="0.2">
      <c r="A839" t="s">
        <v>4875</v>
      </c>
      <c r="B839">
        <v>19365</v>
      </c>
      <c r="C839" t="s">
        <v>4058</v>
      </c>
      <c r="D839" t="s">
        <v>2094</v>
      </c>
      <c r="E839" t="s">
        <v>4137</v>
      </c>
      <c r="F839" t="s">
        <v>2093</v>
      </c>
      <c r="G839" t="s">
        <v>6723</v>
      </c>
      <c r="H839" t="s">
        <v>2062</v>
      </c>
      <c r="I839" t="s">
        <v>2094</v>
      </c>
    </row>
    <row r="840" spans="1:9" x14ac:dyDescent="0.2">
      <c r="A840" t="s">
        <v>4922</v>
      </c>
      <c r="B840">
        <v>19366</v>
      </c>
      <c r="C840" t="s">
        <v>4058</v>
      </c>
      <c r="D840" t="s">
        <v>862</v>
      </c>
      <c r="E840" t="s">
        <v>4137</v>
      </c>
      <c r="F840" t="s">
        <v>2095</v>
      </c>
      <c r="G840" t="s">
        <v>6724</v>
      </c>
      <c r="H840" t="s">
        <v>2062</v>
      </c>
      <c r="I840" t="s">
        <v>862</v>
      </c>
    </row>
    <row r="841" spans="1:9" x14ac:dyDescent="0.2">
      <c r="A841" t="s">
        <v>4968</v>
      </c>
      <c r="B841">
        <v>19368</v>
      </c>
      <c r="C841" t="s">
        <v>4058</v>
      </c>
      <c r="D841" t="s">
        <v>2097</v>
      </c>
      <c r="E841" t="s">
        <v>4137</v>
      </c>
      <c r="F841" t="s">
        <v>2096</v>
      </c>
      <c r="G841" t="s">
        <v>6725</v>
      </c>
      <c r="H841" t="s">
        <v>2062</v>
      </c>
      <c r="I841" t="s">
        <v>2097</v>
      </c>
    </row>
    <row r="842" spans="1:9" x14ac:dyDescent="0.2">
      <c r="A842" t="s">
        <v>5013</v>
      </c>
      <c r="B842">
        <v>19384</v>
      </c>
      <c r="C842" t="s">
        <v>4058</v>
      </c>
      <c r="D842" t="s">
        <v>2099</v>
      </c>
      <c r="E842" t="s">
        <v>4137</v>
      </c>
      <c r="F842" t="s">
        <v>2098</v>
      </c>
      <c r="G842" t="s">
        <v>6726</v>
      </c>
      <c r="H842" t="s">
        <v>2062</v>
      </c>
      <c r="I842" t="s">
        <v>2099</v>
      </c>
    </row>
    <row r="843" spans="1:9" x14ac:dyDescent="0.2">
      <c r="A843" t="s">
        <v>5056</v>
      </c>
      <c r="B843">
        <v>19422</v>
      </c>
      <c r="C843" t="s">
        <v>4058</v>
      </c>
      <c r="D843" t="s">
        <v>2101</v>
      </c>
      <c r="E843" t="s">
        <v>4137</v>
      </c>
      <c r="F843" t="s">
        <v>2100</v>
      </c>
      <c r="G843" t="s">
        <v>6727</v>
      </c>
      <c r="H843" t="s">
        <v>2062</v>
      </c>
      <c r="I843" t="s">
        <v>2101</v>
      </c>
    </row>
    <row r="844" spans="1:9" x14ac:dyDescent="0.2">
      <c r="A844" t="s">
        <v>5095</v>
      </c>
      <c r="B844">
        <v>19423</v>
      </c>
      <c r="C844" t="s">
        <v>4058</v>
      </c>
      <c r="D844" t="s">
        <v>2103</v>
      </c>
      <c r="E844" t="s">
        <v>4137</v>
      </c>
      <c r="F844" t="s">
        <v>2102</v>
      </c>
      <c r="G844" t="s">
        <v>6728</v>
      </c>
      <c r="H844" t="s">
        <v>2062</v>
      </c>
      <c r="I844" t="s">
        <v>2103</v>
      </c>
    </row>
    <row r="845" spans="1:9" x14ac:dyDescent="0.2">
      <c r="A845" t="s">
        <v>5132</v>
      </c>
      <c r="B845">
        <v>19424</v>
      </c>
      <c r="C845" t="s">
        <v>4058</v>
      </c>
      <c r="D845" t="s">
        <v>2105</v>
      </c>
      <c r="E845" t="s">
        <v>4137</v>
      </c>
      <c r="F845" t="s">
        <v>2104</v>
      </c>
      <c r="G845" t="s">
        <v>6729</v>
      </c>
      <c r="H845" t="s">
        <v>2062</v>
      </c>
      <c r="I845" t="s">
        <v>2105</v>
      </c>
    </row>
    <row r="846" spans="1:9" x14ac:dyDescent="0.2">
      <c r="A846" t="s">
        <v>5168</v>
      </c>
      <c r="B846">
        <v>19425</v>
      </c>
      <c r="C846" t="s">
        <v>4058</v>
      </c>
      <c r="D846" t="s">
        <v>2107</v>
      </c>
      <c r="E846" t="s">
        <v>4137</v>
      </c>
      <c r="F846" t="s">
        <v>2106</v>
      </c>
      <c r="G846" t="s">
        <v>6730</v>
      </c>
      <c r="H846" t="s">
        <v>2062</v>
      </c>
      <c r="I846" t="s">
        <v>2107</v>
      </c>
    </row>
    <row r="847" spans="1:9" x14ac:dyDescent="0.2">
      <c r="A847" t="s">
        <v>5204</v>
      </c>
      <c r="B847">
        <v>19429</v>
      </c>
      <c r="C847" t="s">
        <v>4058</v>
      </c>
      <c r="D847" t="s">
        <v>2109</v>
      </c>
      <c r="E847" t="s">
        <v>4137</v>
      </c>
      <c r="F847" t="s">
        <v>2108</v>
      </c>
      <c r="G847" t="s">
        <v>6731</v>
      </c>
      <c r="H847" t="s">
        <v>2062</v>
      </c>
      <c r="I847" t="s">
        <v>2109</v>
      </c>
    </row>
    <row r="848" spans="1:9" x14ac:dyDescent="0.2">
      <c r="A848" t="s">
        <v>5239</v>
      </c>
      <c r="B848">
        <v>19430</v>
      </c>
      <c r="C848" t="s">
        <v>4058</v>
      </c>
      <c r="D848" t="s">
        <v>2111</v>
      </c>
      <c r="E848" t="s">
        <v>4137</v>
      </c>
      <c r="F848" t="s">
        <v>2110</v>
      </c>
      <c r="G848" t="s">
        <v>6732</v>
      </c>
      <c r="H848" t="s">
        <v>2062</v>
      </c>
      <c r="I848" t="s">
        <v>2111</v>
      </c>
    </row>
    <row r="849" spans="1:9" x14ac:dyDescent="0.2">
      <c r="A849" t="s">
        <v>5271</v>
      </c>
      <c r="B849">
        <v>19442</v>
      </c>
      <c r="C849" t="s">
        <v>4058</v>
      </c>
      <c r="D849" t="s">
        <v>2113</v>
      </c>
      <c r="E849" t="s">
        <v>4137</v>
      </c>
      <c r="F849" t="s">
        <v>2112</v>
      </c>
      <c r="G849" t="s">
        <v>6733</v>
      </c>
      <c r="H849" t="s">
        <v>2062</v>
      </c>
      <c r="I849" t="s">
        <v>2113</v>
      </c>
    </row>
    <row r="850" spans="1:9" x14ac:dyDescent="0.2">
      <c r="A850" t="s">
        <v>5303</v>
      </c>
      <c r="B850">
        <v>19443</v>
      </c>
      <c r="C850" t="s">
        <v>4058</v>
      </c>
      <c r="D850" t="s">
        <v>2115</v>
      </c>
      <c r="E850" t="s">
        <v>4137</v>
      </c>
      <c r="F850" t="s">
        <v>2114</v>
      </c>
      <c r="G850" t="s">
        <v>6734</v>
      </c>
      <c r="H850" t="s">
        <v>2062</v>
      </c>
      <c r="I850" t="s">
        <v>2115</v>
      </c>
    </row>
    <row r="851" spans="1:9" x14ac:dyDescent="0.2">
      <c r="A851" t="s">
        <v>4108</v>
      </c>
      <c r="B851">
        <v>20000</v>
      </c>
      <c r="C851" t="s">
        <v>4059</v>
      </c>
      <c r="D851" t="s">
        <v>2117</v>
      </c>
      <c r="E851" t="s">
        <v>4088</v>
      </c>
      <c r="F851" t="s">
        <v>2116</v>
      </c>
      <c r="G851" t="s">
        <v>6735</v>
      </c>
      <c r="H851" t="s">
        <v>2117</v>
      </c>
    </row>
    <row r="852" spans="1:9" x14ac:dyDescent="0.2">
      <c r="A852" t="s">
        <v>4157</v>
      </c>
      <c r="B852">
        <v>20201</v>
      </c>
      <c r="C852" t="s">
        <v>4059</v>
      </c>
      <c r="D852" t="s">
        <v>2119</v>
      </c>
      <c r="E852" t="s">
        <v>4137</v>
      </c>
      <c r="F852" t="s">
        <v>2118</v>
      </c>
      <c r="G852" t="s">
        <v>6736</v>
      </c>
      <c r="H852" t="s">
        <v>2117</v>
      </c>
      <c r="I852" t="s">
        <v>2119</v>
      </c>
    </row>
    <row r="853" spans="1:9" x14ac:dyDescent="0.2">
      <c r="A853" t="s">
        <v>4205</v>
      </c>
      <c r="B853">
        <v>20202</v>
      </c>
      <c r="C853" t="s">
        <v>4059</v>
      </c>
      <c r="D853" t="s">
        <v>2121</v>
      </c>
      <c r="E853" t="s">
        <v>4137</v>
      </c>
      <c r="F853" t="s">
        <v>2120</v>
      </c>
      <c r="G853" t="s">
        <v>6737</v>
      </c>
      <c r="H853" t="s">
        <v>2117</v>
      </c>
      <c r="I853" t="s">
        <v>2121</v>
      </c>
    </row>
    <row r="854" spans="1:9" x14ac:dyDescent="0.2">
      <c r="A854" t="s">
        <v>4253</v>
      </c>
      <c r="B854">
        <v>20203</v>
      </c>
      <c r="C854" t="s">
        <v>4059</v>
      </c>
      <c r="D854" t="s">
        <v>2123</v>
      </c>
      <c r="E854" t="s">
        <v>4137</v>
      </c>
      <c r="F854" t="s">
        <v>2122</v>
      </c>
      <c r="G854" t="s">
        <v>6738</v>
      </c>
      <c r="H854" t="s">
        <v>2117</v>
      </c>
      <c r="I854" t="s">
        <v>2123</v>
      </c>
    </row>
    <row r="855" spans="1:9" x14ac:dyDescent="0.2">
      <c r="A855" t="s">
        <v>4301</v>
      </c>
      <c r="B855">
        <v>20204</v>
      </c>
      <c r="C855" t="s">
        <v>4059</v>
      </c>
      <c r="D855" t="s">
        <v>2125</v>
      </c>
      <c r="E855" t="s">
        <v>4137</v>
      </c>
      <c r="F855" t="s">
        <v>2124</v>
      </c>
      <c r="G855" t="s">
        <v>6739</v>
      </c>
      <c r="H855" t="s">
        <v>2117</v>
      </c>
      <c r="I855" t="s">
        <v>2125</v>
      </c>
    </row>
    <row r="856" spans="1:9" x14ac:dyDescent="0.2">
      <c r="A856" t="s">
        <v>4349</v>
      </c>
      <c r="B856">
        <v>20205</v>
      </c>
      <c r="C856" t="s">
        <v>4059</v>
      </c>
      <c r="D856" t="s">
        <v>2127</v>
      </c>
      <c r="E856" t="s">
        <v>4137</v>
      </c>
      <c r="F856" t="s">
        <v>2126</v>
      </c>
      <c r="G856" t="s">
        <v>6740</v>
      </c>
      <c r="H856" t="s">
        <v>2117</v>
      </c>
      <c r="I856" t="s">
        <v>2127</v>
      </c>
    </row>
    <row r="857" spans="1:9" x14ac:dyDescent="0.2">
      <c r="A857" t="s">
        <v>4397</v>
      </c>
      <c r="B857">
        <v>20206</v>
      </c>
      <c r="C857" t="s">
        <v>4059</v>
      </c>
      <c r="D857" t="s">
        <v>2129</v>
      </c>
      <c r="E857" t="s">
        <v>4137</v>
      </c>
      <c r="F857" t="s">
        <v>2128</v>
      </c>
      <c r="G857" t="s">
        <v>6741</v>
      </c>
      <c r="H857" t="s">
        <v>2117</v>
      </c>
      <c r="I857" t="s">
        <v>2129</v>
      </c>
    </row>
    <row r="858" spans="1:9" x14ac:dyDescent="0.2">
      <c r="A858" t="s">
        <v>4445</v>
      </c>
      <c r="B858">
        <v>20207</v>
      </c>
      <c r="C858" t="s">
        <v>4059</v>
      </c>
      <c r="D858" t="s">
        <v>2131</v>
      </c>
      <c r="E858" t="s">
        <v>4137</v>
      </c>
      <c r="F858" t="s">
        <v>2130</v>
      </c>
      <c r="G858" t="s">
        <v>6742</v>
      </c>
      <c r="H858" t="s">
        <v>2117</v>
      </c>
      <c r="I858" t="s">
        <v>2131</v>
      </c>
    </row>
    <row r="859" spans="1:9" x14ac:dyDescent="0.2">
      <c r="A859" t="s">
        <v>4493</v>
      </c>
      <c r="B859">
        <v>20208</v>
      </c>
      <c r="C859" t="s">
        <v>4059</v>
      </c>
      <c r="D859" t="s">
        <v>2133</v>
      </c>
      <c r="E859" t="s">
        <v>4137</v>
      </c>
      <c r="F859" t="s">
        <v>2132</v>
      </c>
      <c r="G859" t="s">
        <v>6743</v>
      </c>
      <c r="H859" t="s">
        <v>2117</v>
      </c>
      <c r="I859" t="s">
        <v>2133</v>
      </c>
    </row>
    <row r="860" spans="1:9" x14ac:dyDescent="0.2">
      <c r="A860" t="s">
        <v>4541</v>
      </c>
      <c r="B860">
        <v>20209</v>
      </c>
      <c r="C860" t="s">
        <v>4059</v>
      </c>
      <c r="D860" t="s">
        <v>2135</v>
      </c>
      <c r="E860" t="s">
        <v>4137</v>
      </c>
      <c r="F860" t="s">
        <v>2134</v>
      </c>
      <c r="G860" t="s">
        <v>6744</v>
      </c>
      <c r="H860" t="s">
        <v>2117</v>
      </c>
      <c r="I860" t="s">
        <v>2135</v>
      </c>
    </row>
    <row r="861" spans="1:9" x14ac:dyDescent="0.2">
      <c r="A861" t="s">
        <v>4589</v>
      </c>
      <c r="B861">
        <v>20210</v>
      </c>
      <c r="C861" t="s">
        <v>4059</v>
      </c>
      <c r="D861" t="s">
        <v>2137</v>
      </c>
      <c r="E861" t="s">
        <v>4137</v>
      </c>
      <c r="F861" t="s">
        <v>2136</v>
      </c>
      <c r="G861" t="s">
        <v>6745</v>
      </c>
      <c r="H861" t="s">
        <v>2117</v>
      </c>
      <c r="I861" t="s">
        <v>2137</v>
      </c>
    </row>
    <row r="862" spans="1:9" x14ac:dyDescent="0.2">
      <c r="A862" t="s">
        <v>4637</v>
      </c>
      <c r="B862">
        <v>20211</v>
      </c>
      <c r="C862" t="s">
        <v>4059</v>
      </c>
      <c r="D862" t="s">
        <v>2139</v>
      </c>
      <c r="E862" t="s">
        <v>4137</v>
      </c>
      <c r="F862" t="s">
        <v>2138</v>
      </c>
      <c r="G862" t="s">
        <v>6746</v>
      </c>
      <c r="H862" t="s">
        <v>2117</v>
      </c>
      <c r="I862" t="s">
        <v>2139</v>
      </c>
    </row>
    <row r="863" spans="1:9" x14ac:dyDescent="0.2">
      <c r="A863" t="s">
        <v>4685</v>
      </c>
      <c r="B863">
        <v>20212</v>
      </c>
      <c r="C863" t="s">
        <v>4059</v>
      </c>
      <c r="D863" t="s">
        <v>2141</v>
      </c>
      <c r="E863" t="s">
        <v>4137</v>
      </c>
      <c r="F863" t="s">
        <v>2140</v>
      </c>
      <c r="G863" t="s">
        <v>6747</v>
      </c>
      <c r="H863" t="s">
        <v>2117</v>
      </c>
      <c r="I863" t="s">
        <v>2141</v>
      </c>
    </row>
    <row r="864" spans="1:9" x14ac:dyDescent="0.2">
      <c r="A864" t="s">
        <v>4733</v>
      </c>
      <c r="B864">
        <v>20213</v>
      </c>
      <c r="C864" t="s">
        <v>4059</v>
      </c>
      <c r="D864" t="s">
        <v>2143</v>
      </c>
      <c r="E864" t="s">
        <v>4137</v>
      </c>
      <c r="F864" t="s">
        <v>2142</v>
      </c>
      <c r="G864" t="s">
        <v>6748</v>
      </c>
      <c r="H864" t="s">
        <v>2117</v>
      </c>
      <c r="I864" t="s">
        <v>2143</v>
      </c>
    </row>
    <row r="865" spans="1:9" x14ac:dyDescent="0.2">
      <c r="A865" t="s">
        <v>4781</v>
      </c>
      <c r="B865">
        <v>20214</v>
      </c>
      <c r="C865" t="s">
        <v>4059</v>
      </c>
      <c r="D865" t="s">
        <v>2145</v>
      </c>
      <c r="E865" t="s">
        <v>4137</v>
      </c>
      <c r="F865" t="s">
        <v>2144</v>
      </c>
      <c r="G865" t="s">
        <v>6749</v>
      </c>
      <c r="H865" t="s">
        <v>2117</v>
      </c>
      <c r="I865" t="s">
        <v>2145</v>
      </c>
    </row>
    <row r="866" spans="1:9" x14ac:dyDescent="0.2">
      <c r="A866" t="s">
        <v>4829</v>
      </c>
      <c r="B866">
        <v>20215</v>
      </c>
      <c r="C866" t="s">
        <v>4059</v>
      </c>
      <c r="D866" t="s">
        <v>2147</v>
      </c>
      <c r="E866" t="s">
        <v>4137</v>
      </c>
      <c r="F866" t="s">
        <v>2146</v>
      </c>
      <c r="G866" t="s">
        <v>6750</v>
      </c>
      <c r="H866" t="s">
        <v>2117</v>
      </c>
      <c r="I866" t="s">
        <v>2147</v>
      </c>
    </row>
    <row r="867" spans="1:9" x14ac:dyDescent="0.2">
      <c r="A867" t="s">
        <v>4876</v>
      </c>
      <c r="B867">
        <v>20217</v>
      </c>
      <c r="C867" t="s">
        <v>4059</v>
      </c>
      <c r="D867" t="s">
        <v>2149</v>
      </c>
      <c r="E867" t="s">
        <v>4137</v>
      </c>
      <c r="F867" t="s">
        <v>2148</v>
      </c>
      <c r="G867" t="s">
        <v>6751</v>
      </c>
      <c r="H867" t="s">
        <v>2117</v>
      </c>
      <c r="I867" t="s">
        <v>2149</v>
      </c>
    </row>
    <row r="868" spans="1:9" x14ac:dyDescent="0.2">
      <c r="A868" t="s">
        <v>4923</v>
      </c>
      <c r="B868">
        <v>20218</v>
      </c>
      <c r="C868" t="s">
        <v>4059</v>
      </c>
      <c r="D868" t="s">
        <v>2151</v>
      </c>
      <c r="E868" t="s">
        <v>4137</v>
      </c>
      <c r="F868" t="s">
        <v>2150</v>
      </c>
      <c r="G868" t="s">
        <v>6752</v>
      </c>
      <c r="H868" t="s">
        <v>2117</v>
      </c>
      <c r="I868" t="s">
        <v>2151</v>
      </c>
    </row>
    <row r="869" spans="1:9" x14ac:dyDescent="0.2">
      <c r="A869" t="s">
        <v>4969</v>
      </c>
      <c r="B869">
        <v>20219</v>
      </c>
      <c r="C869" t="s">
        <v>4059</v>
      </c>
      <c r="D869" t="s">
        <v>2153</v>
      </c>
      <c r="E869" t="s">
        <v>4137</v>
      </c>
      <c r="F869" t="s">
        <v>2152</v>
      </c>
      <c r="G869" t="s">
        <v>6753</v>
      </c>
      <c r="H869" t="s">
        <v>2117</v>
      </c>
      <c r="I869" t="s">
        <v>2153</v>
      </c>
    </row>
    <row r="870" spans="1:9" x14ac:dyDescent="0.2">
      <c r="A870" t="s">
        <v>5014</v>
      </c>
      <c r="B870">
        <v>20220</v>
      </c>
      <c r="C870" t="s">
        <v>4059</v>
      </c>
      <c r="D870" t="s">
        <v>2155</v>
      </c>
      <c r="E870" t="s">
        <v>4137</v>
      </c>
      <c r="F870" t="s">
        <v>2154</v>
      </c>
      <c r="G870" t="s">
        <v>6754</v>
      </c>
      <c r="H870" t="s">
        <v>2117</v>
      </c>
      <c r="I870" t="s">
        <v>2155</v>
      </c>
    </row>
    <row r="871" spans="1:9" x14ac:dyDescent="0.2">
      <c r="A871" t="s">
        <v>5057</v>
      </c>
      <c r="B871">
        <v>20303</v>
      </c>
      <c r="C871" t="s">
        <v>4059</v>
      </c>
      <c r="D871" t="s">
        <v>2157</v>
      </c>
      <c r="E871" t="s">
        <v>4137</v>
      </c>
      <c r="F871" t="s">
        <v>2156</v>
      </c>
      <c r="G871" t="s">
        <v>6755</v>
      </c>
      <c r="H871" t="s">
        <v>2117</v>
      </c>
      <c r="I871" t="s">
        <v>2157</v>
      </c>
    </row>
    <row r="872" spans="1:9" x14ac:dyDescent="0.2">
      <c r="A872" t="s">
        <v>5096</v>
      </c>
      <c r="B872">
        <v>20304</v>
      </c>
      <c r="C872" t="s">
        <v>4059</v>
      </c>
      <c r="D872" t="s">
        <v>2159</v>
      </c>
      <c r="E872" t="s">
        <v>4137</v>
      </c>
      <c r="F872" t="s">
        <v>2158</v>
      </c>
      <c r="G872" t="s">
        <v>6756</v>
      </c>
      <c r="H872" t="s">
        <v>2117</v>
      </c>
      <c r="I872" t="s">
        <v>2159</v>
      </c>
    </row>
    <row r="873" spans="1:9" x14ac:dyDescent="0.2">
      <c r="A873" t="s">
        <v>5133</v>
      </c>
      <c r="B873">
        <v>20305</v>
      </c>
      <c r="C873" t="s">
        <v>4059</v>
      </c>
      <c r="D873" t="s">
        <v>1428</v>
      </c>
      <c r="E873" t="s">
        <v>4137</v>
      </c>
      <c r="F873" t="s">
        <v>2160</v>
      </c>
      <c r="G873" t="s">
        <v>6757</v>
      </c>
      <c r="H873" t="s">
        <v>2117</v>
      </c>
      <c r="I873" t="s">
        <v>1428</v>
      </c>
    </row>
    <row r="874" spans="1:9" x14ac:dyDescent="0.2">
      <c r="A874" t="s">
        <v>5169</v>
      </c>
      <c r="B874">
        <v>20306</v>
      </c>
      <c r="C874" t="s">
        <v>4059</v>
      </c>
      <c r="D874" t="s">
        <v>2162</v>
      </c>
      <c r="E874" t="s">
        <v>4137</v>
      </c>
      <c r="F874" t="s">
        <v>2161</v>
      </c>
      <c r="G874" t="s">
        <v>6758</v>
      </c>
      <c r="H874" t="s">
        <v>2117</v>
      </c>
      <c r="I874" t="s">
        <v>2162</v>
      </c>
    </row>
    <row r="875" spans="1:9" x14ac:dyDescent="0.2">
      <c r="A875" t="s">
        <v>5205</v>
      </c>
      <c r="B875">
        <v>20307</v>
      </c>
      <c r="C875" t="s">
        <v>4059</v>
      </c>
      <c r="D875" t="s">
        <v>2164</v>
      </c>
      <c r="E875" t="s">
        <v>4137</v>
      </c>
      <c r="F875" t="s">
        <v>2163</v>
      </c>
      <c r="G875" t="s">
        <v>6759</v>
      </c>
      <c r="H875" t="s">
        <v>2117</v>
      </c>
      <c r="I875" t="s">
        <v>2164</v>
      </c>
    </row>
    <row r="876" spans="1:9" x14ac:dyDescent="0.2">
      <c r="A876" t="s">
        <v>5240</v>
      </c>
      <c r="B876">
        <v>20309</v>
      </c>
      <c r="C876" t="s">
        <v>4059</v>
      </c>
      <c r="D876" t="s">
        <v>2166</v>
      </c>
      <c r="E876" t="s">
        <v>4137</v>
      </c>
      <c r="F876" t="s">
        <v>2165</v>
      </c>
      <c r="G876" t="s">
        <v>6760</v>
      </c>
      <c r="H876" t="s">
        <v>2117</v>
      </c>
      <c r="I876" t="s">
        <v>2166</v>
      </c>
    </row>
    <row r="877" spans="1:9" x14ac:dyDescent="0.2">
      <c r="A877" t="s">
        <v>5272</v>
      </c>
      <c r="B877">
        <v>20321</v>
      </c>
      <c r="C877" t="s">
        <v>4059</v>
      </c>
      <c r="D877" t="s">
        <v>2168</v>
      </c>
      <c r="E877" t="s">
        <v>4137</v>
      </c>
      <c r="F877" t="s">
        <v>2167</v>
      </c>
      <c r="G877" t="s">
        <v>6761</v>
      </c>
      <c r="H877" t="s">
        <v>2117</v>
      </c>
      <c r="I877" t="s">
        <v>2168</v>
      </c>
    </row>
    <row r="878" spans="1:9" x14ac:dyDescent="0.2">
      <c r="A878" t="s">
        <v>5304</v>
      </c>
      <c r="B878">
        <v>20323</v>
      </c>
      <c r="C878" t="s">
        <v>4059</v>
      </c>
      <c r="D878" t="s">
        <v>2170</v>
      </c>
      <c r="E878" t="s">
        <v>4137</v>
      </c>
      <c r="F878" t="s">
        <v>2169</v>
      </c>
      <c r="G878" t="s">
        <v>6762</v>
      </c>
      <c r="H878" t="s">
        <v>2117</v>
      </c>
      <c r="I878" t="s">
        <v>2170</v>
      </c>
    </row>
    <row r="879" spans="1:9" x14ac:dyDescent="0.2">
      <c r="A879" t="s">
        <v>5333</v>
      </c>
      <c r="B879">
        <v>20324</v>
      </c>
      <c r="C879" t="s">
        <v>4059</v>
      </c>
      <c r="D879" t="s">
        <v>2172</v>
      </c>
      <c r="E879" t="s">
        <v>4137</v>
      </c>
      <c r="F879" t="s">
        <v>2171</v>
      </c>
      <c r="G879" t="s">
        <v>6763</v>
      </c>
      <c r="H879" t="s">
        <v>2117</v>
      </c>
      <c r="I879" t="s">
        <v>2172</v>
      </c>
    </row>
    <row r="880" spans="1:9" x14ac:dyDescent="0.2">
      <c r="A880" t="s">
        <v>5361</v>
      </c>
      <c r="B880">
        <v>20349</v>
      </c>
      <c r="C880" t="s">
        <v>4059</v>
      </c>
      <c r="D880" t="s">
        <v>2174</v>
      </c>
      <c r="E880" t="s">
        <v>4137</v>
      </c>
      <c r="F880" t="s">
        <v>2173</v>
      </c>
      <c r="G880" t="s">
        <v>6764</v>
      </c>
      <c r="H880" t="s">
        <v>2117</v>
      </c>
      <c r="I880" t="s">
        <v>2174</v>
      </c>
    </row>
    <row r="881" spans="1:9" x14ac:dyDescent="0.2">
      <c r="A881" t="s">
        <v>5389</v>
      </c>
      <c r="B881">
        <v>20350</v>
      </c>
      <c r="C881" t="s">
        <v>4059</v>
      </c>
      <c r="D881" t="s">
        <v>2176</v>
      </c>
      <c r="E881" t="s">
        <v>4137</v>
      </c>
      <c r="F881" t="s">
        <v>2175</v>
      </c>
      <c r="G881" t="s">
        <v>6765</v>
      </c>
      <c r="H881" t="s">
        <v>2117</v>
      </c>
      <c r="I881" t="s">
        <v>2176</v>
      </c>
    </row>
    <row r="882" spans="1:9" x14ac:dyDescent="0.2">
      <c r="A882" t="s">
        <v>5415</v>
      </c>
      <c r="B882">
        <v>20361</v>
      </c>
      <c r="C882" t="s">
        <v>4059</v>
      </c>
      <c r="D882" t="s">
        <v>2178</v>
      </c>
      <c r="E882" t="s">
        <v>4137</v>
      </c>
      <c r="F882" t="s">
        <v>2177</v>
      </c>
      <c r="G882" t="s">
        <v>6766</v>
      </c>
      <c r="H882" t="s">
        <v>2117</v>
      </c>
      <c r="I882" t="s">
        <v>2178</v>
      </c>
    </row>
    <row r="883" spans="1:9" x14ac:dyDescent="0.2">
      <c r="A883" t="s">
        <v>5440</v>
      </c>
      <c r="B883">
        <v>20362</v>
      </c>
      <c r="C883" t="s">
        <v>4059</v>
      </c>
      <c r="D883" t="s">
        <v>2180</v>
      </c>
      <c r="E883" t="s">
        <v>4137</v>
      </c>
      <c r="F883" t="s">
        <v>2179</v>
      </c>
      <c r="G883" t="s">
        <v>6767</v>
      </c>
      <c r="H883" t="s">
        <v>2117</v>
      </c>
      <c r="I883" t="s">
        <v>2180</v>
      </c>
    </row>
    <row r="884" spans="1:9" x14ac:dyDescent="0.2">
      <c r="A884" t="s">
        <v>5465</v>
      </c>
      <c r="B884">
        <v>20363</v>
      </c>
      <c r="C884" t="s">
        <v>4059</v>
      </c>
      <c r="D884" t="s">
        <v>2182</v>
      </c>
      <c r="E884" t="s">
        <v>4137</v>
      </c>
      <c r="F884" t="s">
        <v>2181</v>
      </c>
      <c r="G884" t="s">
        <v>6768</v>
      </c>
      <c r="H884" t="s">
        <v>2117</v>
      </c>
      <c r="I884" t="s">
        <v>2182</v>
      </c>
    </row>
    <row r="885" spans="1:9" x14ac:dyDescent="0.2">
      <c r="A885" t="s">
        <v>5488</v>
      </c>
      <c r="B885">
        <v>20382</v>
      </c>
      <c r="C885" t="s">
        <v>4059</v>
      </c>
      <c r="D885" t="s">
        <v>2184</v>
      </c>
      <c r="E885" t="s">
        <v>4137</v>
      </c>
      <c r="F885" t="s">
        <v>2183</v>
      </c>
      <c r="G885" t="s">
        <v>6769</v>
      </c>
      <c r="H885" t="s">
        <v>2117</v>
      </c>
      <c r="I885" t="s">
        <v>2184</v>
      </c>
    </row>
    <row r="886" spans="1:9" x14ac:dyDescent="0.2">
      <c r="A886" t="s">
        <v>5511</v>
      </c>
      <c r="B886">
        <v>20383</v>
      </c>
      <c r="C886" t="s">
        <v>4059</v>
      </c>
      <c r="D886" t="s">
        <v>2186</v>
      </c>
      <c r="E886" t="s">
        <v>4137</v>
      </c>
      <c r="F886" t="s">
        <v>2185</v>
      </c>
      <c r="G886" t="s">
        <v>6770</v>
      </c>
      <c r="H886" t="s">
        <v>2117</v>
      </c>
      <c r="I886" t="s">
        <v>2186</v>
      </c>
    </row>
    <row r="887" spans="1:9" x14ac:dyDescent="0.2">
      <c r="A887" t="s">
        <v>5530</v>
      </c>
      <c r="B887">
        <v>20384</v>
      </c>
      <c r="C887" t="s">
        <v>4059</v>
      </c>
      <c r="D887" t="s">
        <v>2188</v>
      </c>
      <c r="E887" t="s">
        <v>4137</v>
      </c>
      <c r="F887" t="s">
        <v>2187</v>
      </c>
      <c r="G887" t="s">
        <v>6771</v>
      </c>
      <c r="H887" t="s">
        <v>2117</v>
      </c>
      <c r="I887" t="s">
        <v>2188</v>
      </c>
    </row>
    <row r="888" spans="1:9" x14ac:dyDescent="0.2">
      <c r="A888" t="s">
        <v>5548</v>
      </c>
      <c r="B888">
        <v>20385</v>
      </c>
      <c r="C888" t="s">
        <v>4059</v>
      </c>
      <c r="D888" t="s">
        <v>2190</v>
      </c>
      <c r="E888" t="s">
        <v>4137</v>
      </c>
      <c r="F888" t="s">
        <v>2189</v>
      </c>
      <c r="G888" t="s">
        <v>6772</v>
      </c>
      <c r="H888" t="s">
        <v>2117</v>
      </c>
      <c r="I888" t="s">
        <v>2190</v>
      </c>
    </row>
    <row r="889" spans="1:9" x14ac:dyDescent="0.2">
      <c r="A889" t="s">
        <v>5566</v>
      </c>
      <c r="B889">
        <v>20386</v>
      </c>
      <c r="C889" t="s">
        <v>4059</v>
      </c>
      <c r="D889" t="s">
        <v>2192</v>
      </c>
      <c r="E889" t="s">
        <v>4137</v>
      </c>
      <c r="F889" t="s">
        <v>2191</v>
      </c>
      <c r="G889" t="s">
        <v>6773</v>
      </c>
      <c r="H889" t="s">
        <v>2117</v>
      </c>
      <c r="I889" t="s">
        <v>2192</v>
      </c>
    </row>
    <row r="890" spans="1:9" x14ac:dyDescent="0.2">
      <c r="A890" t="s">
        <v>5584</v>
      </c>
      <c r="B890">
        <v>20388</v>
      </c>
      <c r="C890" t="s">
        <v>4059</v>
      </c>
      <c r="D890" t="s">
        <v>2194</v>
      </c>
      <c r="E890" t="s">
        <v>4137</v>
      </c>
      <c r="F890" t="s">
        <v>2193</v>
      </c>
      <c r="G890" t="s">
        <v>6774</v>
      </c>
      <c r="H890" t="s">
        <v>2117</v>
      </c>
      <c r="I890" t="s">
        <v>2194</v>
      </c>
    </row>
    <row r="891" spans="1:9" x14ac:dyDescent="0.2">
      <c r="A891" t="s">
        <v>5602</v>
      </c>
      <c r="B891">
        <v>20402</v>
      </c>
      <c r="C891" t="s">
        <v>4059</v>
      </c>
      <c r="D891" t="s">
        <v>2196</v>
      </c>
      <c r="E891" t="s">
        <v>4137</v>
      </c>
      <c r="F891" t="s">
        <v>2195</v>
      </c>
      <c r="G891" t="s">
        <v>6775</v>
      </c>
      <c r="H891" t="s">
        <v>2117</v>
      </c>
      <c r="I891" t="s">
        <v>2196</v>
      </c>
    </row>
    <row r="892" spans="1:9" x14ac:dyDescent="0.2">
      <c r="A892" t="s">
        <v>5618</v>
      </c>
      <c r="B892">
        <v>20403</v>
      </c>
      <c r="C892" t="s">
        <v>4059</v>
      </c>
      <c r="D892" t="s">
        <v>2198</v>
      </c>
      <c r="E892" t="s">
        <v>4137</v>
      </c>
      <c r="F892" t="s">
        <v>2197</v>
      </c>
      <c r="G892" t="s">
        <v>6776</v>
      </c>
      <c r="H892" t="s">
        <v>2117</v>
      </c>
      <c r="I892" t="s">
        <v>2198</v>
      </c>
    </row>
    <row r="893" spans="1:9" x14ac:dyDescent="0.2">
      <c r="A893" t="s">
        <v>5634</v>
      </c>
      <c r="B893">
        <v>20404</v>
      </c>
      <c r="C893" t="s">
        <v>4059</v>
      </c>
      <c r="D893" t="s">
        <v>2200</v>
      </c>
      <c r="E893" t="s">
        <v>4137</v>
      </c>
      <c r="F893" t="s">
        <v>2199</v>
      </c>
      <c r="G893" t="s">
        <v>6777</v>
      </c>
      <c r="H893" t="s">
        <v>2117</v>
      </c>
      <c r="I893" t="s">
        <v>2200</v>
      </c>
    </row>
    <row r="894" spans="1:9" x14ac:dyDescent="0.2">
      <c r="A894" t="s">
        <v>5648</v>
      </c>
      <c r="B894">
        <v>20407</v>
      </c>
      <c r="C894" t="s">
        <v>4059</v>
      </c>
      <c r="D894" t="s">
        <v>2202</v>
      </c>
      <c r="E894" t="s">
        <v>4137</v>
      </c>
      <c r="F894" t="s">
        <v>2201</v>
      </c>
      <c r="G894" t="s">
        <v>6778</v>
      </c>
      <c r="H894" t="s">
        <v>2117</v>
      </c>
      <c r="I894" t="s">
        <v>2202</v>
      </c>
    </row>
    <row r="895" spans="1:9" x14ac:dyDescent="0.2">
      <c r="A895" t="s">
        <v>5661</v>
      </c>
      <c r="B895">
        <v>20409</v>
      </c>
      <c r="C895" t="s">
        <v>4059</v>
      </c>
      <c r="D895" t="s">
        <v>2204</v>
      </c>
      <c r="E895" t="s">
        <v>4137</v>
      </c>
      <c r="F895" t="s">
        <v>2203</v>
      </c>
      <c r="G895" t="s">
        <v>6779</v>
      </c>
      <c r="H895" t="s">
        <v>2117</v>
      </c>
      <c r="I895" t="s">
        <v>2204</v>
      </c>
    </row>
    <row r="896" spans="1:9" x14ac:dyDescent="0.2">
      <c r="A896" t="s">
        <v>5671</v>
      </c>
      <c r="B896">
        <v>20410</v>
      </c>
      <c r="C896" t="s">
        <v>4059</v>
      </c>
      <c r="D896" t="s">
        <v>2206</v>
      </c>
      <c r="E896" t="s">
        <v>4137</v>
      </c>
      <c r="F896" t="s">
        <v>2205</v>
      </c>
      <c r="G896" t="s">
        <v>6780</v>
      </c>
      <c r="H896" t="s">
        <v>2117</v>
      </c>
      <c r="I896" t="s">
        <v>2206</v>
      </c>
    </row>
    <row r="897" spans="1:9" x14ac:dyDescent="0.2">
      <c r="A897" t="s">
        <v>5681</v>
      </c>
      <c r="B897">
        <v>20411</v>
      </c>
      <c r="C897" t="s">
        <v>4059</v>
      </c>
      <c r="D897" t="s">
        <v>2208</v>
      </c>
      <c r="E897" t="s">
        <v>4137</v>
      </c>
      <c r="F897" t="s">
        <v>2207</v>
      </c>
      <c r="G897" t="s">
        <v>6781</v>
      </c>
      <c r="H897" t="s">
        <v>2117</v>
      </c>
      <c r="I897" t="s">
        <v>2208</v>
      </c>
    </row>
    <row r="898" spans="1:9" x14ac:dyDescent="0.2">
      <c r="A898" t="s">
        <v>5690</v>
      </c>
      <c r="B898">
        <v>20412</v>
      </c>
      <c r="C898" t="s">
        <v>4059</v>
      </c>
      <c r="D898" t="s">
        <v>2210</v>
      </c>
      <c r="E898" t="s">
        <v>4137</v>
      </c>
      <c r="F898" t="s">
        <v>2209</v>
      </c>
      <c r="G898" t="s">
        <v>6782</v>
      </c>
      <c r="H898" t="s">
        <v>2117</v>
      </c>
      <c r="I898" t="s">
        <v>2210</v>
      </c>
    </row>
    <row r="899" spans="1:9" x14ac:dyDescent="0.2">
      <c r="A899" t="s">
        <v>5699</v>
      </c>
      <c r="B899">
        <v>20413</v>
      </c>
      <c r="C899" t="s">
        <v>4059</v>
      </c>
      <c r="D899" t="s">
        <v>2212</v>
      </c>
      <c r="E899" t="s">
        <v>4137</v>
      </c>
      <c r="F899" t="s">
        <v>2211</v>
      </c>
      <c r="G899" t="s">
        <v>6783</v>
      </c>
      <c r="H899" t="s">
        <v>2117</v>
      </c>
      <c r="I899" t="s">
        <v>2212</v>
      </c>
    </row>
    <row r="900" spans="1:9" x14ac:dyDescent="0.2">
      <c r="A900" t="s">
        <v>5708</v>
      </c>
      <c r="B900">
        <v>20414</v>
      </c>
      <c r="C900" t="s">
        <v>4059</v>
      </c>
      <c r="D900" t="s">
        <v>2214</v>
      </c>
      <c r="E900" t="s">
        <v>4137</v>
      </c>
      <c r="F900" t="s">
        <v>2213</v>
      </c>
      <c r="G900" t="s">
        <v>6784</v>
      </c>
      <c r="H900" t="s">
        <v>2117</v>
      </c>
      <c r="I900" t="s">
        <v>2214</v>
      </c>
    </row>
    <row r="901" spans="1:9" x14ac:dyDescent="0.2">
      <c r="A901" t="s">
        <v>5717</v>
      </c>
      <c r="B901">
        <v>20415</v>
      </c>
      <c r="C901" t="s">
        <v>4059</v>
      </c>
      <c r="D901" t="s">
        <v>2216</v>
      </c>
      <c r="E901" t="s">
        <v>4137</v>
      </c>
      <c r="F901" t="s">
        <v>2215</v>
      </c>
      <c r="G901" t="s">
        <v>6785</v>
      </c>
      <c r="H901" t="s">
        <v>2117</v>
      </c>
      <c r="I901" t="s">
        <v>2216</v>
      </c>
    </row>
    <row r="902" spans="1:9" x14ac:dyDescent="0.2">
      <c r="A902" t="s">
        <v>5726</v>
      </c>
      <c r="B902">
        <v>20416</v>
      </c>
      <c r="C902" t="s">
        <v>4059</v>
      </c>
      <c r="D902" t="s">
        <v>2218</v>
      </c>
      <c r="E902" t="s">
        <v>4137</v>
      </c>
      <c r="F902" t="s">
        <v>2217</v>
      </c>
      <c r="G902" t="s">
        <v>6786</v>
      </c>
      <c r="H902" t="s">
        <v>2117</v>
      </c>
      <c r="I902" t="s">
        <v>2218</v>
      </c>
    </row>
    <row r="903" spans="1:9" x14ac:dyDescent="0.2">
      <c r="A903" t="s">
        <v>5735</v>
      </c>
      <c r="B903">
        <v>20417</v>
      </c>
      <c r="C903" t="s">
        <v>4059</v>
      </c>
      <c r="D903" t="s">
        <v>2220</v>
      </c>
      <c r="E903" t="s">
        <v>4137</v>
      </c>
      <c r="F903" t="s">
        <v>2219</v>
      </c>
      <c r="G903" t="s">
        <v>6787</v>
      </c>
      <c r="H903" t="s">
        <v>2117</v>
      </c>
      <c r="I903" t="s">
        <v>2220</v>
      </c>
    </row>
    <row r="904" spans="1:9" x14ac:dyDescent="0.2">
      <c r="A904" t="s">
        <v>5744</v>
      </c>
      <c r="B904">
        <v>20422</v>
      </c>
      <c r="C904" t="s">
        <v>4059</v>
      </c>
      <c r="D904" t="s">
        <v>2222</v>
      </c>
      <c r="E904" t="s">
        <v>4137</v>
      </c>
      <c r="F904" t="s">
        <v>2221</v>
      </c>
      <c r="G904" t="s">
        <v>6788</v>
      </c>
      <c r="H904" t="s">
        <v>2117</v>
      </c>
      <c r="I904" t="s">
        <v>2222</v>
      </c>
    </row>
    <row r="905" spans="1:9" x14ac:dyDescent="0.2">
      <c r="A905" t="s">
        <v>5753</v>
      </c>
      <c r="B905">
        <v>20423</v>
      </c>
      <c r="C905" t="s">
        <v>4059</v>
      </c>
      <c r="D905" t="s">
        <v>2224</v>
      </c>
      <c r="E905" t="s">
        <v>4137</v>
      </c>
      <c r="F905" t="s">
        <v>2223</v>
      </c>
      <c r="G905" t="s">
        <v>6789</v>
      </c>
      <c r="H905" t="s">
        <v>2117</v>
      </c>
      <c r="I905" t="s">
        <v>2224</v>
      </c>
    </row>
    <row r="906" spans="1:9" x14ac:dyDescent="0.2">
      <c r="A906" t="s">
        <v>5761</v>
      </c>
      <c r="B906">
        <v>20425</v>
      </c>
      <c r="C906" t="s">
        <v>4059</v>
      </c>
      <c r="D906" t="s">
        <v>2226</v>
      </c>
      <c r="E906" t="s">
        <v>4137</v>
      </c>
      <c r="F906" t="s">
        <v>2225</v>
      </c>
      <c r="G906" t="s">
        <v>6790</v>
      </c>
      <c r="H906" t="s">
        <v>2117</v>
      </c>
      <c r="I906" t="s">
        <v>2226</v>
      </c>
    </row>
    <row r="907" spans="1:9" x14ac:dyDescent="0.2">
      <c r="A907" t="s">
        <v>5768</v>
      </c>
      <c r="B907">
        <v>20429</v>
      </c>
      <c r="C907" t="s">
        <v>4059</v>
      </c>
      <c r="D907" t="s">
        <v>2228</v>
      </c>
      <c r="E907" t="s">
        <v>4137</v>
      </c>
      <c r="F907" t="s">
        <v>2227</v>
      </c>
      <c r="G907" t="s">
        <v>6791</v>
      </c>
      <c r="H907" t="s">
        <v>2117</v>
      </c>
      <c r="I907" t="s">
        <v>2228</v>
      </c>
    </row>
    <row r="908" spans="1:9" x14ac:dyDescent="0.2">
      <c r="A908" t="s">
        <v>5775</v>
      </c>
      <c r="B908">
        <v>20430</v>
      </c>
      <c r="C908" t="s">
        <v>4059</v>
      </c>
      <c r="D908" t="s">
        <v>2230</v>
      </c>
      <c r="E908" t="s">
        <v>4137</v>
      </c>
      <c r="F908" t="s">
        <v>2229</v>
      </c>
      <c r="G908" t="s">
        <v>6792</v>
      </c>
      <c r="H908" t="s">
        <v>2117</v>
      </c>
      <c r="I908" t="s">
        <v>2230</v>
      </c>
    </row>
    <row r="909" spans="1:9" x14ac:dyDescent="0.2">
      <c r="A909" t="s">
        <v>5782</v>
      </c>
      <c r="B909">
        <v>20432</v>
      </c>
      <c r="C909" t="s">
        <v>4059</v>
      </c>
      <c r="D909" t="s">
        <v>2232</v>
      </c>
      <c r="E909" t="s">
        <v>4137</v>
      </c>
      <c r="F909" t="s">
        <v>2231</v>
      </c>
      <c r="G909" t="s">
        <v>6793</v>
      </c>
      <c r="H909" t="s">
        <v>2117</v>
      </c>
      <c r="I909" t="s">
        <v>2232</v>
      </c>
    </row>
    <row r="910" spans="1:9" x14ac:dyDescent="0.2">
      <c r="A910" t="s">
        <v>5789</v>
      </c>
      <c r="B910">
        <v>20446</v>
      </c>
      <c r="C910" t="s">
        <v>4059</v>
      </c>
      <c r="D910" t="s">
        <v>2234</v>
      </c>
      <c r="E910" t="s">
        <v>4137</v>
      </c>
      <c r="F910" t="s">
        <v>2233</v>
      </c>
      <c r="G910" t="s">
        <v>6794</v>
      </c>
      <c r="H910" t="s">
        <v>2117</v>
      </c>
      <c r="I910" t="s">
        <v>2234</v>
      </c>
    </row>
    <row r="911" spans="1:9" x14ac:dyDescent="0.2">
      <c r="A911" t="s">
        <v>5795</v>
      </c>
      <c r="B911">
        <v>20448</v>
      </c>
      <c r="C911" t="s">
        <v>4059</v>
      </c>
      <c r="D911" t="s">
        <v>2236</v>
      </c>
      <c r="E911" t="s">
        <v>4137</v>
      </c>
      <c r="F911" t="s">
        <v>2235</v>
      </c>
      <c r="G911" t="s">
        <v>6795</v>
      </c>
      <c r="H911" t="s">
        <v>2117</v>
      </c>
      <c r="I911" t="s">
        <v>2236</v>
      </c>
    </row>
    <row r="912" spans="1:9" x14ac:dyDescent="0.2">
      <c r="A912" t="s">
        <v>5801</v>
      </c>
      <c r="B912">
        <v>20450</v>
      </c>
      <c r="C912" t="s">
        <v>4059</v>
      </c>
      <c r="D912" t="s">
        <v>2238</v>
      </c>
      <c r="E912" t="s">
        <v>4137</v>
      </c>
      <c r="F912" t="s">
        <v>2237</v>
      </c>
      <c r="G912" t="s">
        <v>6796</v>
      </c>
      <c r="H912" t="s">
        <v>2117</v>
      </c>
      <c r="I912" t="s">
        <v>2238</v>
      </c>
    </row>
    <row r="913" spans="1:9" x14ac:dyDescent="0.2">
      <c r="A913" t="s">
        <v>5806</v>
      </c>
      <c r="B913">
        <v>20451</v>
      </c>
      <c r="C913" t="s">
        <v>4059</v>
      </c>
      <c r="D913" t="s">
        <v>2240</v>
      </c>
      <c r="E913" t="s">
        <v>4137</v>
      </c>
      <c r="F913" t="s">
        <v>2239</v>
      </c>
      <c r="G913" t="s">
        <v>6797</v>
      </c>
      <c r="H913" t="s">
        <v>2117</v>
      </c>
      <c r="I913" t="s">
        <v>2240</v>
      </c>
    </row>
    <row r="914" spans="1:9" x14ac:dyDescent="0.2">
      <c r="A914" t="s">
        <v>5810</v>
      </c>
      <c r="B914">
        <v>20452</v>
      </c>
      <c r="C914" t="s">
        <v>4059</v>
      </c>
      <c r="D914" t="s">
        <v>2242</v>
      </c>
      <c r="E914" t="s">
        <v>4137</v>
      </c>
      <c r="F914" t="s">
        <v>2241</v>
      </c>
      <c r="G914" t="s">
        <v>6798</v>
      </c>
      <c r="H914" t="s">
        <v>2117</v>
      </c>
      <c r="I914" t="s">
        <v>2242</v>
      </c>
    </row>
    <row r="915" spans="1:9" x14ac:dyDescent="0.2">
      <c r="A915" t="s">
        <v>5813</v>
      </c>
      <c r="B915">
        <v>20481</v>
      </c>
      <c r="C915" t="s">
        <v>4059</v>
      </c>
      <c r="D915" t="s">
        <v>752</v>
      </c>
      <c r="E915" t="s">
        <v>4137</v>
      </c>
      <c r="F915" t="s">
        <v>2243</v>
      </c>
      <c r="G915" t="s">
        <v>6799</v>
      </c>
      <c r="H915" t="s">
        <v>2117</v>
      </c>
      <c r="I915" t="s">
        <v>752</v>
      </c>
    </row>
    <row r="916" spans="1:9" x14ac:dyDescent="0.2">
      <c r="A916" t="s">
        <v>5816</v>
      </c>
      <c r="B916">
        <v>20482</v>
      </c>
      <c r="C916" t="s">
        <v>4059</v>
      </c>
      <c r="D916" t="s">
        <v>2245</v>
      </c>
      <c r="E916" t="s">
        <v>4137</v>
      </c>
      <c r="F916" t="s">
        <v>2244</v>
      </c>
      <c r="G916" t="s">
        <v>6800</v>
      </c>
      <c r="H916" t="s">
        <v>2117</v>
      </c>
      <c r="I916" t="s">
        <v>2245</v>
      </c>
    </row>
    <row r="917" spans="1:9" x14ac:dyDescent="0.2">
      <c r="A917" t="s">
        <v>5819</v>
      </c>
      <c r="B917">
        <v>20485</v>
      </c>
      <c r="C917" t="s">
        <v>4059</v>
      </c>
      <c r="D917" t="s">
        <v>2247</v>
      </c>
      <c r="E917" t="s">
        <v>4137</v>
      </c>
      <c r="F917" t="s">
        <v>2246</v>
      </c>
      <c r="G917" t="s">
        <v>6801</v>
      </c>
      <c r="H917" t="s">
        <v>2117</v>
      </c>
      <c r="I917" t="s">
        <v>2247</v>
      </c>
    </row>
    <row r="918" spans="1:9" x14ac:dyDescent="0.2">
      <c r="A918" t="s">
        <v>5822</v>
      </c>
      <c r="B918">
        <v>20486</v>
      </c>
      <c r="C918" t="s">
        <v>4059</v>
      </c>
      <c r="D918" t="s">
        <v>2249</v>
      </c>
      <c r="E918" t="s">
        <v>4137</v>
      </c>
      <c r="F918" t="s">
        <v>2248</v>
      </c>
      <c r="G918" t="s">
        <v>6802</v>
      </c>
      <c r="H918" t="s">
        <v>2117</v>
      </c>
      <c r="I918" t="s">
        <v>2249</v>
      </c>
    </row>
    <row r="919" spans="1:9" x14ac:dyDescent="0.2">
      <c r="A919" t="s">
        <v>5825</v>
      </c>
      <c r="B919">
        <v>20521</v>
      </c>
      <c r="C919" t="s">
        <v>4059</v>
      </c>
      <c r="D919" t="s">
        <v>2251</v>
      </c>
      <c r="E919" t="s">
        <v>4137</v>
      </c>
      <c r="F919" t="s">
        <v>2250</v>
      </c>
      <c r="G919" t="s">
        <v>6803</v>
      </c>
      <c r="H919" t="s">
        <v>2117</v>
      </c>
      <c r="I919" t="s">
        <v>2251</v>
      </c>
    </row>
    <row r="920" spans="1:9" x14ac:dyDescent="0.2">
      <c r="A920" t="s">
        <v>5828</v>
      </c>
      <c r="B920">
        <v>20541</v>
      </c>
      <c r="C920" t="s">
        <v>4059</v>
      </c>
      <c r="D920" t="s">
        <v>2253</v>
      </c>
      <c r="E920" t="s">
        <v>4137</v>
      </c>
      <c r="F920" t="s">
        <v>2252</v>
      </c>
      <c r="G920" t="s">
        <v>6804</v>
      </c>
      <c r="H920" t="s">
        <v>2117</v>
      </c>
      <c r="I920" t="s">
        <v>2253</v>
      </c>
    </row>
    <row r="921" spans="1:9" x14ac:dyDescent="0.2">
      <c r="A921" t="s">
        <v>5831</v>
      </c>
      <c r="B921">
        <v>20543</v>
      </c>
      <c r="C921" t="s">
        <v>4059</v>
      </c>
      <c r="D921" t="s">
        <v>1440</v>
      </c>
      <c r="E921" t="s">
        <v>4137</v>
      </c>
      <c r="F921" t="s">
        <v>2254</v>
      </c>
      <c r="G921" t="s">
        <v>6805</v>
      </c>
      <c r="H921" t="s">
        <v>2117</v>
      </c>
      <c r="I921" t="s">
        <v>1440</v>
      </c>
    </row>
    <row r="922" spans="1:9" x14ac:dyDescent="0.2">
      <c r="A922" t="s">
        <v>5834</v>
      </c>
      <c r="B922">
        <v>20561</v>
      </c>
      <c r="C922" t="s">
        <v>4059</v>
      </c>
      <c r="D922" t="s">
        <v>2256</v>
      </c>
      <c r="E922" t="s">
        <v>4137</v>
      </c>
      <c r="F922" t="s">
        <v>2255</v>
      </c>
      <c r="G922" t="s">
        <v>6806</v>
      </c>
      <c r="H922" t="s">
        <v>2117</v>
      </c>
      <c r="I922" t="s">
        <v>2256</v>
      </c>
    </row>
    <row r="923" spans="1:9" x14ac:dyDescent="0.2">
      <c r="A923" t="s">
        <v>5837</v>
      </c>
      <c r="B923">
        <v>20562</v>
      </c>
      <c r="C923" t="s">
        <v>4059</v>
      </c>
      <c r="D923" t="s">
        <v>2258</v>
      </c>
      <c r="E923" t="s">
        <v>4137</v>
      </c>
      <c r="F923" t="s">
        <v>2257</v>
      </c>
      <c r="G923" t="s">
        <v>6807</v>
      </c>
      <c r="H923" t="s">
        <v>2117</v>
      </c>
      <c r="I923" t="s">
        <v>2258</v>
      </c>
    </row>
    <row r="924" spans="1:9" x14ac:dyDescent="0.2">
      <c r="A924" t="s">
        <v>5840</v>
      </c>
      <c r="B924">
        <v>20563</v>
      </c>
      <c r="C924" t="s">
        <v>4059</v>
      </c>
      <c r="D924" t="s">
        <v>2260</v>
      </c>
      <c r="E924" t="s">
        <v>4137</v>
      </c>
      <c r="F924" t="s">
        <v>2259</v>
      </c>
      <c r="G924" t="s">
        <v>6808</v>
      </c>
      <c r="H924" t="s">
        <v>2117</v>
      </c>
      <c r="I924" t="s">
        <v>2260</v>
      </c>
    </row>
    <row r="925" spans="1:9" x14ac:dyDescent="0.2">
      <c r="A925" t="s">
        <v>5843</v>
      </c>
      <c r="B925">
        <v>20583</v>
      </c>
      <c r="C925" t="s">
        <v>4059</v>
      </c>
      <c r="D925" t="s">
        <v>2262</v>
      </c>
      <c r="E925" t="s">
        <v>4137</v>
      </c>
      <c r="F925" t="s">
        <v>2261</v>
      </c>
      <c r="G925" t="s">
        <v>6809</v>
      </c>
      <c r="H925" t="s">
        <v>2117</v>
      </c>
      <c r="I925" t="s">
        <v>2262</v>
      </c>
    </row>
    <row r="926" spans="1:9" x14ac:dyDescent="0.2">
      <c r="A926" t="s">
        <v>5846</v>
      </c>
      <c r="B926">
        <v>20588</v>
      </c>
      <c r="C926" t="s">
        <v>4059</v>
      </c>
      <c r="D926" t="s">
        <v>2264</v>
      </c>
      <c r="E926" t="s">
        <v>4137</v>
      </c>
      <c r="F926" t="s">
        <v>2263</v>
      </c>
      <c r="G926" t="s">
        <v>6810</v>
      </c>
      <c r="H926" t="s">
        <v>2117</v>
      </c>
      <c r="I926" t="s">
        <v>2264</v>
      </c>
    </row>
    <row r="927" spans="1:9" x14ac:dyDescent="0.2">
      <c r="A927" t="s">
        <v>5849</v>
      </c>
      <c r="B927">
        <v>20590</v>
      </c>
      <c r="C927" t="s">
        <v>4059</v>
      </c>
      <c r="D927" t="s">
        <v>2266</v>
      </c>
      <c r="E927" t="s">
        <v>4137</v>
      </c>
      <c r="F927" t="s">
        <v>2265</v>
      </c>
      <c r="G927" t="s">
        <v>6811</v>
      </c>
      <c r="H927" t="s">
        <v>2117</v>
      </c>
      <c r="I927" t="s">
        <v>2266</v>
      </c>
    </row>
    <row r="928" spans="1:9" x14ac:dyDescent="0.2">
      <c r="A928" t="s">
        <v>5852</v>
      </c>
      <c r="B928">
        <v>20602</v>
      </c>
      <c r="C928" t="s">
        <v>4059</v>
      </c>
      <c r="D928" t="s">
        <v>2268</v>
      </c>
      <c r="E928" t="s">
        <v>4137</v>
      </c>
      <c r="F928" t="s">
        <v>2267</v>
      </c>
      <c r="G928" t="s">
        <v>6812</v>
      </c>
      <c r="H928" t="s">
        <v>2117</v>
      </c>
      <c r="I928" t="s">
        <v>2268</v>
      </c>
    </row>
    <row r="929" spans="1:9" x14ac:dyDescent="0.2">
      <c r="A929" t="s">
        <v>4109</v>
      </c>
      <c r="B929">
        <v>21000</v>
      </c>
      <c r="C929" t="s">
        <v>4060</v>
      </c>
      <c r="D929" t="s">
        <v>2270</v>
      </c>
      <c r="E929" t="s">
        <v>4088</v>
      </c>
      <c r="F929" t="s">
        <v>2269</v>
      </c>
      <c r="G929" t="s">
        <v>6813</v>
      </c>
      <c r="H929" t="s">
        <v>2270</v>
      </c>
    </row>
    <row r="930" spans="1:9" x14ac:dyDescent="0.2">
      <c r="A930" t="s">
        <v>4158</v>
      </c>
      <c r="B930">
        <v>21201</v>
      </c>
      <c r="C930" t="s">
        <v>4060</v>
      </c>
      <c r="D930" t="s">
        <v>2272</v>
      </c>
      <c r="E930" t="s">
        <v>4137</v>
      </c>
      <c r="F930" t="s">
        <v>2271</v>
      </c>
      <c r="G930" t="s">
        <v>6814</v>
      </c>
      <c r="H930" t="s">
        <v>2270</v>
      </c>
      <c r="I930" t="s">
        <v>2272</v>
      </c>
    </row>
    <row r="931" spans="1:9" x14ac:dyDescent="0.2">
      <c r="A931" t="s">
        <v>4206</v>
      </c>
      <c r="B931">
        <v>21202</v>
      </c>
      <c r="C931" t="s">
        <v>4060</v>
      </c>
      <c r="D931" t="s">
        <v>2274</v>
      </c>
      <c r="E931" t="s">
        <v>4137</v>
      </c>
      <c r="F931" t="s">
        <v>2273</v>
      </c>
      <c r="G931" t="s">
        <v>6815</v>
      </c>
      <c r="H931" t="s">
        <v>2270</v>
      </c>
      <c r="I931" t="s">
        <v>2274</v>
      </c>
    </row>
    <row r="932" spans="1:9" x14ac:dyDescent="0.2">
      <c r="A932" t="s">
        <v>4254</v>
      </c>
      <c r="B932">
        <v>21203</v>
      </c>
      <c r="C932" t="s">
        <v>4060</v>
      </c>
      <c r="D932" t="s">
        <v>2276</v>
      </c>
      <c r="E932" t="s">
        <v>4137</v>
      </c>
      <c r="F932" t="s">
        <v>2275</v>
      </c>
      <c r="G932" t="s">
        <v>6816</v>
      </c>
      <c r="H932" t="s">
        <v>2270</v>
      </c>
      <c r="I932" t="s">
        <v>2276</v>
      </c>
    </row>
    <row r="933" spans="1:9" x14ac:dyDescent="0.2">
      <c r="A933" t="s">
        <v>4302</v>
      </c>
      <c r="B933">
        <v>21204</v>
      </c>
      <c r="C933" t="s">
        <v>4060</v>
      </c>
      <c r="D933" t="s">
        <v>2278</v>
      </c>
      <c r="E933" t="s">
        <v>4137</v>
      </c>
      <c r="F933" t="s">
        <v>2277</v>
      </c>
      <c r="G933" t="s">
        <v>6817</v>
      </c>
      <c r="H933" t="s">
        <v>2270</v>
      </c>
      <c r="I933" t="s">
        <v>2278</v>
      </c>
    </row>
    <row r="934" spans="1:9" x14ac:dyDescent="0.2">
      <c r="A934" t="s">
        <v>4350</v>
      </c>
      <c r="B934">
        <v>21205</v>
      </c>
      <c r="C934" t="s">
        <v>4060</v>
      </c>
      <c r="D934" t="s">
        <v>2280</v>
      </c>
      <c r="E934" t="s">
        <v>4137</v>
      </c>
      <c r="F934" t="s">
        <v>2279</v>
      </c>
      <c r="G934" t="s">
        <v>6818</v>
      </c>
      <c r="H934" t="s">
        <v>2270</v>
      </c>
      <c r="I934" t="s">
        <v>2280</v>
      </c>
    </row>
    <row r="935" spans="1:9" x14ac:dyDescent="0.2">
      <c r="A935" t="s">
        <v>4398</v>
      </c>
      <c r="B935">
        <v>21206</v>
      </c>
      <c r="C935" t="s">
        <v>4060</v>
      </c>
      <c r="D935" t="s">
        <v>2282</v>
      </c>
      <c r="E935" t="s">
        <v>4137</v>
      </c>
      <c r="F935" t="s">
        <v>2281</v>
      </c>
      <c r="G935" t="s">
        <v>6819</v>
      </c>
      <c r="H935" t="s">
        <v>2270</v>
      </c>
      <c r="I935" t="s">
        <v>2282</v>
      </c>
    </row>
    <row r="936" spans="1:9" x14ac:dyDescent="0.2">
      <c r="A936" t="s">
        <v>4446</v>
      </c>
      <c r="B936">
        <v>21207</v>
      </c>
      <c r="C936" t="s">
        <v>4060</v>
      </c>
      <c r="D936" t="s">
        <v>2284</v>
      </c>
      <c r="E936" t="s">
        <v>4137</v>
      </c>
      <c r="F936" t="s">
        <v>2283</v>
      </c>
      <c r="G936" t="s">
        <v>6820</v>
      </c>
      <c r="H936" t="s">
        <v>2270</v>
      </c>
      <c r="I936" t="s">
        <v>2284</v>
      </c>
    </row>
    <row r="937" spans="1:9" x14ac:dyDescent="0.2">
      <c r="A937" t="s">
        <v>4494</v>
      </c>
      <c r="B937">
        <v>21208</v>
      </c>
      <c r="C937" t="s">
        <v>4060</v>
      </c>
      <c r="D937" t="s">
        <v>2286</v>
      </c>
      <c r="E937" t="s">
        <v>4137</v>
      </c>
      <c r="F937" t="s">
        <v>2285</v>
      </c>
      <c r="G937" t="s">
        <v>6821</v>
      </c>
      <c r="H937" t="s">
        <v>2270</v>
      </c>
      <c r="I937" t="s">
        <v>2286</v>
      </c>
    </row>
    <row r="938" spans="1:9" x14ac:dyDescent="0.2">
      <c r="A938" t="s">
        <v>4542</v>
      </c>
      <c r="B938">
        <v>21209</v>
      </c>
      <c r="C938" t="s">
        <v>4060</v>
      </c>
      <c r="D938" t="s">
        <v>2288</v>
      </c>
      <c r="E938" t="s">
        <v>4137</v>
      </c>
      <c r="F938" t="s">
        <v>2287</v>
      </c>
      <c r="G938" t="s">
        <v>6822</v>
      </c>
      <c r="H938" t="s">
        <v>2270</v>
      </c>
      <c r="I938" t="s">
        <v>2288</v>
      </c>
    </row>
    <row r="939" spans="1:9" x14ac:dyDescent="0.2">
      <c r="A939" t="s">
        <v>4590</v>
      </c>
      <c r="B939">
        <v>21210</v>
      </c>
      <c r="C939" t="s">
        <v>4060</v>
      </c>
      <c r="D939" t="s">
        <v>2290</v>
      </c>
      <c r="E939" t="s">
        <v>4137</v>
      </c>
      <c r="F939" t="s">
        <v>2289</v>
      </c>
      <c r="G939" t="s">
        <v>6823</v>
      </c>
      <c r="H939" t="s">
        <v>2270</v>
      </c>
      <c r="I939" t="s">
        <v>2290</v>
      </c>
    </row>
    <row r="940" spans="1:9" x14ac:dyDescent="0.2">
      <c r="A940" t="s">
        <v>4638</v>
      </c>
      <c r="B940">
        <v>21211</v>
      </c>
      <c r="C940" t="s">
        <v>4060</v>
      </c>
      <c r="D940" t="s">
        <v>2292</v>
      </c>
      <c r="E940" t="s">
        <v>4137</v>
      </c>
      <c r="F940" t="s">
        <v>2291</v>
      </c>
      <c r="G940" t="s">
        <v>6824</v>
      </c>
      <c r="H940" t="s">
        <v>2270</v>
      </c>
      <c r="I940" t="s">
        <v>2292</v>
      </c>
    </row>
    <row r="941" spans="1:9" x14ac:dyDescent="0.2">
      <c r="A941" t="s">
        <v>4686</v>
      </c>
      <c r="B941">
        <v>21212</v>
      </c>
      <c r="C941" t="s">
        <v>4060</v>
      </c>
      <c r="D941" t="s">
        <v>2294</v>
      </c>
      <c r="E941" t="s">
        <v>4137</v>
      </c>
      <c r="F941" t="s">
        <v>2293</v>
      </c>
      <c r="G941" t="s">
        <v>6825</v>
      </c>
      <c r="H941" t="s">
        <v>2270</v>
      </c>
      <c r="I941" t="s">
        <v>2294</v>
      </c>
    </row>
    <row r="942" spans="1:9" x14ac:dyDescent="0.2">
      <c r="A942" t="s">
        <v>4734</v>
      </c>
      <c r="B942">
        <v>21213</v>
      </c>
      <c r="C942" t="s">
        <v>4060</v>
      </c>
      <c r="D942" t="s">
        <v>2296</v>
      </c>
      <c r="E942" t="s">
        <v>4137</v>
      </c>
      <c r="F942" t="s">
        <v>2295</v>
      </c>
      <c r="G942" t="s">
        <v>6826</v>
      </c>
      <c r="H942" t="s">
        <v>2270</v>
      </c>
      <c r="I942" t="s">
        <v>2296</v>
      </c>
    </row>
    <row r="943" spans="1:9" x14ac:dyDescent="0.2">
      <c r="A943" t="s">
        <v>4782</v>
      </c>
      <c r="B943">
        <v>21214</v>
      </c>
      <c r="C943" t="s">
        <v>4060</v>
      </c>
      <c r="D943" t="s">
        <v>2298</v>
      </c>
      <c r="E943" t="s">
        <v>4137</v>
      </c>
      <c r="F943" t="s">
        <v>2297</v>
      </c>
      <c r="G943" t="s">
        <v>6827</v>
      </c>
      <c r="H943" t="s">
        <v>2270</v>
      </c>
      <c r="I943" t="s">
        <v>2298</v>
      </c>
    </row>
    <row r="944" spans="1:9" x14ac:dyDescent="0.2">
      <c r="A944" t="s">
        <v>4830</v>
      </c>
      <c r="B944">
        <v>21215</v>
      </c>
      <c r="C944" t="s">
        <v>4060</v>
      </c>
      <c r="D944" t="s">
        <v>2300</v>
      </c>
      <c r="E944" t="s">
        <v>4137</v>
      </c>
      <c r="F944" t="s">
        <v>2299</v>
      </c>
      <c r="G944" t="s">
        <v>6828</v>
      </c>
      <c r="H944" t="s">
        <v>2270</v>
      </c>
      <c r="I944" t="s">
        <v>2300</v>
      </c>
    </row>
    <row r="945" spans="1:9" x14ac:dyDescent="0.2">
      <c r="A945" t="s">
        <v>4877</v>
      </c>
      <c r="B945">
        <v>21216</v>
      </c>
      <c r="C945" t="s">
        <v>4060</v>
      </c>
      <c r="D945" t="s">
        <v>2302</v>
      </c>
      <c r="E945" t="s">
        <v>4137</v>
      </c>
      <c r="F945" t="s">
        <v>2301</v>
      </c>
      <c r="G945" t="s">
        <v>6829</v>
      </c>
      <c r="H945" t="s">
        <v>2270</v>
      </c>
      <c r="I945" t="s">
        <v>2302</v>
      </c>
    </row>
    <row r="946" spans="1:9" x14ac:dyDescent="0.2">
      <c r="A946" t="s">
        <v>4924</v>
      </c>
      <c r="B946">
        <v>21217</v>
      </c>
      <c r="C946" t="s">
        <v>4060</v>
      </c>
      <c r="D946" t="s">
        <v>2304</v>
      </c>
      <c r="E946" t="s">
        <v>4137</v>
      </c>
      <c r="F946" t="s">
        <v>2303</v>
      </c>
      <c r="G946" t="s">
        <v>6830</v>
      </c>
      <c r="H946" t="s">
        <v>2270</v>
      </c>
      <c r="I946" t="s">
        <v>2304</v>
      </c>
    </row>
    <row r="947" spans="1:9" x14ac:dyDescent="0.2">
      <c r="A947" t="s">
        <v>4970</v>
      </c>
      <c r="B947">
        <v>21218</v>
      </c>
      <c r="C947" t="s">
        <v>4060</v>
      </c>
      <c r="D947" t="s">
        <v>2306</v>
      </c>
      <c r="E947" t="s">
        <v>4137</v>
      </c>
      <c r="F947" t="s">
        <v>2305</v>
      </c>
      <c r="G947" t="s">
        <v>6831</v>
      </c>
      <c r="H947" t="s">
        <v>2270</v>
      </c>
      <c r="I947" t="s">
        <v>2306</v>
      </c>
    </row>
    <row r="948" spans="1:9" x14ac:dyDescent="0.2">
      <c r="A948" t="s">
        <v>5015</v>
      </c>
      <c r="B948">
        <v>21219</v>
      </c>
      <c r="C948" t="s">
        <v>4060</v>
      </c>
      <c r="D948" t="s">
        <v>2308</v>
      </c>
      <c r="E948" t="s">
        <v>4137</v>
      </c>
      <c r="F948" t="s">
        <v>2307</v>
      </c>
      <c r="G948" t="s">
        <v>6832</v>
      </c>
      <c r="H948" t="s">
        <v>2270</v>
      </c>
      <c r="I948" t="s">
        <v>2308</v>
      </c>
    </row>
    <row r="949" spans="1:9" x14ac:dyDescent="0.2">
      <c r="A949" t="s">
        <v>5058</v>
      </c>
      <c r="B949">
        <v>21220</v>
      </c>
      <c r="C949" t="s">
        <v>4060</v>
      </c>
      <c r="D949" t="s">
        <v>2310</v>
      </c>
      <c r="E949" t="s">
        <v>4137</v>
      </c>
      <c r="F949" t="s">
        <v>2309</v>
      </c>
      <c r="G949" t="s">
        <v>6833</v>
      </c>
      <c r="H949" t="s">
        <v>2270</v>
      </c>
      <c r="I949" t="s">
        <v>2310</v>
      </c>
    </row>
    <row r="950" spans="1:9" x14ac:dyDescent="0.2">
      <c r="A950" t="s">
        <v>5097</v>
      </c>
      <c r="B950">
        <v>21221</v>
      </c>
      <c r="C950" t="s">
        <v>4060</v>
      </c>
      <c r="D950" t="s">
        <v>2312</v>
      </c>
      <c r="E950" t="s">
        <v>4137</v>
      </c>
      <c r="F950" t="s">
        <v>2311</v>
      </c>
      <c r="G950" t="s">
        <v>6834</v>
      </c>
      <c r="H950" t="s">
        <v>2270</v>
      </c>
      <c r="I950" t="s">
        <v>2312</v>
      </c>
    </row>
    <row r="951" spans="1:9" x14ac:dyDescent="0.2">
      <c r="A951" t="s">
        <v>5134</v>
      </c>
      <c r="B951">
        <v>21302</v>
      </c>
      <c r="C951" t="s">
        <v>4060</v>
      </c>
      <c r="D951" t="s">
        <v>2314</v>
      </c>
      <c r="E951" t="s">
        <v>4137</v>
      </c>
      <c r="F951" t="s">
        <v>2313</v>
      </c>
      <c r="G951" t="s">
        <v>6835</v>
      </c>
      <c r="H951" t="s">
        <v>2270</v>
      </c>
      <c r="I951" t="s">
        <v>2314</v>
      </c>
    </row>
    <row r="952" spans="1:9" x14ac:dyDescent="0.2">
      <c r="A952" t="s">
        <v>5170</v>
      </c>
      <c r="B952">
        <v>21303</v>
      </c>
      <c r="C952" t="s">
        <v>4060</v>
      </c>
      <c r="D952" t="s">
        <v>2316</v>
      </c>
      <c r="E952" t="s">
        <v>4137</v>
      </c>
      <c r="F952" t="s">
        <v>2315</v>
      </c>
      <c r="G952" t="s">
        <v>6836</v>
      </c>
      <c r="H952" t="s">
        <v>2270</v>
      </c>
      <c r="I952" t="s">
        <v>2316</v>
      </c>
    </row>
    <row r="953" spans="1:9" x14ac:dyDescent="0.2">
      <c r="A953" t="s">
        <v>5206</v>
      </c>
      <c r="B953">
        <v>21341</v>
      </c>
      <c r="C953" t="s">
        <v>4060</v>
      </c>
      <c r="D953" t="s">
        <v>2318</v>
      </c>
      <c r="E953" t="s">
        <v>4137</v>
      </c>
      <c r="F953" t="s">
        <v>2317</v>
      </c>
      <c r="G953" t="s">
        <v>6837</v>
      </c>
      <c r="H953" t="s">
        <v>2270</v>
      </c>
      <c r="I953" t="s">
        <v>2318</v>
      </c>
    </row>
    <row r="954" spans="1:9" x14ac:dyDescent="0.2">
      <c r="A954" t="s">
        <v>5241</v>
      </c>
      <c r="B954">
        <v>21361</v>
      </c>
      <c r="C954" t="s">
        <v>4060</v>
      </c>
      <c r="D954" t="s">
        <v>2320</v>
      </c>
      <c r="E954" t="s">
        <v>4137</v>
      </c>
      <c r="F954" t="s">
        <v>2319</v>
      </c>
      <c r="G954" t="s">
        <v>6838</v>
      </c>
      <c r="H954" t="s">
        <v>2270</v>
      </c>
      <c r="I954" t="s">
        <v>2320</v>
      </c>
    </row>
    <row r="955" spans="1:9" x14ac:dyDescent="0.2">
      <c r="A955" t="s">
        <v>5273</v>
      </c>
      <c r="B955">
        <v>21362</v>
      </c>
      <c r="C955" t="s">
        <v>4060</v>
      </c>
      <c r="D955" t="s">
        <v>6839</v>
      </c>
      <c r="E955" t="s">
        <v>4137</v>
      </c>
      <c r="F955" t="s">
        <v>2321</v>
      </c>
      <c r="G955" t="s">
        <v>6840</v>
      </c>
      <c r="H955" t="s">
        <v>2270</v>
      </c>
      <c r="I955" t="s">
        <v>2322</v>
      </c>
    </row>
    <row r="956" spans="1:9" x14ac:dyDescent="0.2">
      <c r="A956" t="s">
        <v>5305</v>
      </c>
      <c r="B956">
        <v>21381</v>
      </c>
      <c r="C956" t="s">
        <v>4060</v>
      </c>
      <c r="D956" t="s">
        <v>2324</v>
      </c>
      <c r="E956" t="s">
        <v>4137</v>
      </c>
      <c r="F956" t="s">
        <v>2323</v>
      </c>
      <c r="G956" t="s">
        <v>6841</v>
      </c>
      <c r="H956" t="s">
        <v>2270</v>
      </c>
      <c r="I956" t="s">
        <v>2324</v>
      </c>
    </row>
    <row r="957" spans="1:9" x14ac:dyDescent="0.2">
      <c r="A957" t="s">
        <v>5334</v>
      </c>
      <c r="B957">
        <v>21382</v>
      </c>
      <c r="C957" t="s">
        <v>4060</v>
      </c>
      <c r="D957" t="s">
        <v>2326</v>
      </c>
      <c r="E957" t="s">
        <v>4137</v>
      </c>
      <c r="F957" t="s">
        <v>2325</v>
      </c>
      <c r="G957" t="s">
        <v>6842</v>
      </c>
      <c r="H957" t="s">
        <v>2270</v>
      </c>
      <c r="I957" t="s">
        <v>2326</v>
      </c>
    </row>
    <row r="958" spans="1:9" x14ac:dyDescent="0.2">
      <c r="A958" t="s">
        <v>5362</v>
      </c>
      <c r="B958">
        <v>21383</v>
      </c>
      <c r="C958" t="s">
        <v>4060</v>
      </c>
      <c r="D958" t="s">
        <v>2328</v>
      </c>
      <c r="E958" t="s">
        <v>4137</v>
      </c>
      <c r="F958" t="s">
        <v>2327</v>
      </c>
      <c r="G958" t="s">
        <v>6843</v>
      </c>
      <c r="H958" t="s">
        <v>2270</v>
      </c>
      <c r="I958" t="s">
        <v>2328</v>
      </c>
    </row>
    <row r="959" spans="1:9" x14ac:dyDescent="0.2">
      <c r="A959" t="s">
        <v>5390</v>
      </c>
      <c r="B959">
        <v>21401</v>
      </c>
      <c r="C959" t="s">
        <v>4060</v>
      </c>
      <c r="D959" t="s">
        <v>2330</v>
      </c>
      <c r="E959" t="s">
        <v>4137</v>
      </c>
      <c r="F959" t="s">
        <v>2329</v>
      </c>
      <c r="G959" t="s">
        <v>6844</v>
      </c>
      <c r="H959" t="s">
        <v>2270</v>
      </c>
      <c r="I959" t="s">
        <v>2330</v>
      </c>
    </row>
    <row r="960" spans="1:9" x14ac:dyDescent="0.2">
      <c r="A960" t="s">
        <v>5416</v>
      </c>
      <c r="B960">
        <v>21403</v>
      </c>
      <c r="C960" t="s">
        <v>4060</v>
      </c>
      <c r="D960" t="s">
        <v>2332</v>
      </c>
      <c r="E960" t="s">
        <v>4137</v>
      </c>
      <c r="F960" t="s">
        <v>2331</v>
      </c>
      <c r="G960" t="s">
        <v>6845</v>
      </c>
      <c r="H960" t="s">
        <v>2270</v>
      </c>
      <c r="I960" t="s">
        <v>2332</v>
      </c>
    </row>
    <row r="961" spans="1:9" x14ac:dyDescent="0.2">
      <c r="A961" t="s">
        <v>5441</v>
      </c>
      <c r="B961">
        <v>21404</v>
      </c>
      <c r="C961" t="s">
        <v>4060</v>
      </c>
      <c r="D961" t="s">
        <v>752</v>
      </c>
      <c r="E961" t="s">
        <v>4137</v>
      </c>
      <c r="F961" t="s">
        <v>2333</v>
      </c>
      <c r="G961" t="s">
        <v>6846</v>
      </c>
      <c r="H961" t="s">
        <v>2270</v>
      </c>
      <c r="I961" t="s">
        <v>752</v>
      </c>
    </row>
    <row r="962" spans="1:9" x14ac:dyDescent="0.2">
      <c r="A962" t="s">
        <v>5466</v>
      </c>
      <c r="B962">
        <v>21421</v>
      </c>
      <c r="C962" t="s">
        <v>4060</v>
      </c>
      <c r="D962" t="s">
        <v>2335</v>
      </c>
      <c r="E962" t="s">
        <v>4137</v>
      </c>
      <c r="F962" t="s">
        <v>2334</v>
      </c>
      <c r="G962" t="s">
        <v>6847</v>
      </c>
      <c r="H962" t="s">
        <v>2270</v>
      </c>
      <c r="I962" t="s">
        <v>2335</v>
      </c>
    </row>
    <row r="963" spans="1:9" x14ac:dyDescent="0.2">
      <c r="A963" t="s">
        <v>5489</v>
      </c>
      <c r="B963">
        <v>21501</v>
      </c>
      <c r="C963" t="s">
        <v>4060</v>
      </c>
      <c r="D963" t="s">
        <v>2337</v>
      </c>
      <c r="E963" t="s">
        <v>4137</v>
      </c>
      <c r="F963" t="s">
        <v>2336</v>
      </c>
      <c r="G963" t="s">
        <v>6848</v>
      </c>
      <c r="H963" t="s">
        <v>2270</v>
      </c>
      <c r="I963" t="s">
        <v>2337</v>
      </c>
    </row>
    <row r="964" spans="1:9" x14ac:dyDescent="0.2">
      <c r="A964" t="s">
        <v>5512</v>
      </c>
      <c r="B964">
        <v>21502</v>
      </c>
      <c r="C964" t="s">
        <v>4060</v>
      </c>
      <c r="D964" t="s">
        <v>2339</v>
      </c>
      <c r="E964" t="s">
        <v>4137</v>
      </c>
      <c r="F964" t="s">
        <v>2338</v>
      </c>
      <c r="G964" t="s">
        <v>6849</v>
      </c>
      <c r="H964" t="s">
        <v>2270</v>
      </c>
      <c r="I964" t="s">
        <v>2339</v>
      </c>
    </row>
    <row r="965" spans="1:9" x14ac:dyDescent="0.2">
      <c r="A965" t="s">
        <v>5531</v>
      </c>
      <c r="B965">
        <v>21503</v>
      </c>
      <c r="C965" t="s">
        <v>4060</v>
      </c>
      <c r="D965" t="s">
        <v>2341</v>
      </c>
      <c r="E965" t="s">
        <v>4137</v>
      </c>
      <c r="F965" t="s">
        <v>2340</v>
      </c>
      <c r="G965" t="s">
        <v>6850</v>
      </c>
      <c r="H965" t="s">
        <v>2270</v>
      </c>
      <c r="I965" t="s">
        <v>2341</v>
      </c>
    </row>
    <row r="966" spans="1:9" x14ac:dyDescent="0.2">
      <c r="A966" t="s">
        <v>5549</v>
      </c>
      <c r="B966">
        <v>21504</v>
      </c>
      <c r="C966" t="s">
        <v>4060</v>
      </c>
      <c r="D966" t="s">
        <v>2343</v>
      </c>
      <c r="E966" t="s">
        <v>4137</v>
      </c>
      <c r="F966" t="s">
        <v>2342</v>
      </c>
      <c r="G966" t="s">
        <v>6851</v>
      </c>
      <c r="H966" t="s">
        <v>2270</v>
      </c>
      <c r="I966" t="s">
        <v>2343</v>
      </c>
    </row>
    <row r="967" spans="1:9" x14ac:dyDescent="0.2">
      <c r="A967" t="s">
        <v>5567</v>
      </c>
      <c r="B967">
        <v>21505</v>
      </c>
      <c r="C967" t="s">
        <v>4060</v>
      </c>
      <c r="D967" t="s">
        <v>2345</v>
      </c>
      <c r="E967" t="s">
        <v>4137</v>
      </c>
      <c r="F967" t="s">
        <v>2344</v>
      </c>
      <c r="G967" t="s">
        <v>6852</v>
      </c>
      <c r="H967" t="s">
        <v>2270</v>
      </c>
      <c r="I967" t="s">
        <v>2345</v>
      </c>
    </row>
    <row r="968" spans="1:9" x14ac:dyDescent="0.2">
      <c r="A968" t="s">
        <v>5585</v>
      </c>
      <c r="B968">
        <v>21506</v>
      </c>
      <c r="C968" t="s">
        <v>4060</v>
      </c>
      <c r="D968" t="s">
        <v>2347</v>
      </c>
      <c r="E968" t="s">
        <v>4137</v>
      </c>
      <c r="F968" t="s">
        <v>2346</v>
      </c>
      <c r="G968" t="s">
        <v>6853</v>
      </c>
      <c r="H968" t="s">
        <v>2270</v>
      </c>
      <c r="I968" t="s">
        <v>2347</v>
      </c>
    </row>
    <row r="969" spans="1:9" x14ac:dyDescent="0.2">
      <c r="A969" t="s">
        <v>5603</v>
      </c>
      <c r="B969">
        <v>21507</v>
      </c>
      <c r="C969" t="s">
        <v>4060</v>
      </c>
      <c r="D969" t="s">
        <v>2349</v>
      </c>
      <c r="E969" t="s">
        <v>4137</v>
      </c>
      <c r="F969" t="s">
        <v>2348</v>
      </c>
      <c r="G969" t="s">
        <v>6854</v>
      </c>
      <c r="H969" t="s">
        <v>2270</v>
      </c>
      <c r="I969" t="s">
        <v>2349</v>
      </c>
    </row>
    <row r="970" spans="1:9" x14ac:dyDescent="0.2">
      <c r="A970" t="s">
        <v>5619</v>
      </c>
      <c r="B970">
        <v>21521</v>
      </c>
      <c r="C970" t="s">
        <v>4060</v>
      </c>
      <c r="D970" t="s">
        <v>2351</v>
      </c>
      <c r="E970" t="s">
        <v>4137</v>
      </c>
      <c r="F970" t="s">
        <v>2350</v>
      </c>
      <c r="G970" t="s">
        <v>6855</v>
      </c>
      <c r="H970" t="s">
        <v>2270</v>
      </c>
      <c r="I970" t="s">
        <v>2351</v>
      </c>
    </row>
    <row r="971" spans="1:9" x14ac:dyDescent="0.2">
      <c r="A971" t="s">
        <v>5635</v>
      </c>
      <c r="B971">
        <v>21604</v>
      </c>
      <c r="C971" t="s">
        <v>4060</v>
      </c>
      <c r="D971" t="s">
        <v>2353</v>
      </c>
      <c r="E971" t="s">
        <v>4137</v>
      </c>
      <c r="F971" t="s">
        <v>2352</v>
      </c>
      <c r="G971" t="s">
        <v>6856</v>
      </c>
      <c r="H971" t="s">
        <v>2270</v>
      </c>
      <c r="I971" t="s">
        <v>2353</v>
      </c>
    </row>
    <row r="972" spans="1:9" x14ac:dyDescent="0.2">
      <c r="A972" t="s">
        <v>4110</v>
      </c>
      <c r="B972">
        <v>22000</v>
      </c>
      <c r="C972" t="s">
        <v>4061</v>
      </c>
      <c r="D972" t="s">
        <v>2355</v>
      </c>
      <c r="E972" t="s">
        <v>4088</v>
      </c>
      <c r="F972" t="s">
        <v>2354</v>
      </c>
      <c r="G972" t="s">
        <v>6857</v>
      </c>
      <c r="H972" t="s">
        <v>2355</v>
      </c>
    </row>
    <row r="973" spans="1:9" x14ac:dyDescent="0.2">
      <c r="A973" t="s">
        <v>4159</v>
      </c>
      <c r="B973">
        <v>22100</v>
      </c>
      <c r="C973" t="s">
        <v>4061</v>
      </c>
      <c r="D973" t="s">
        <v>2357</v>
      </c>
      <c r="E973" t="s">
        <v>4137</v>
      </c>
      <c r="F973" t="s">
        <v>2356</v>
      </c>
      <c r="G973" t="s">
        <v>6858</v>
      </c>
      <c r="H973" t="s">
        <v>2355</v>
      </c>
      <c r="I973" t="s">
        <v>2357</v>
      </c>
    </row>
    <row r="974" spans="1:9" x14ac:dyDescent="0.2">
      <c r="A974" t="s">
        <v>4207</v>
      </c>
      <c r="B974">
        <v>22130</v>
      </c>
      <c r="C974" t="s">
        <v>4061</v>
      </c>
      <c r="D974" t="s">
        <v>2359</v>
      </c>
      <c r="E974" t="s">
        <v>4137</v>
      </c>
      <c r="F974" t="s">
        <v>2358</v>
      </c>
      <c r="G974" t="s">
        <v>6859</v>
      </c>
      <c r="H974" t="s">
        <v>2355</v>
      </c>
      <c r="I974" t="s">
        <v>2359</v>
      </c>
    </row>
    <row r="975" spans="1:9" x14ac:dyDescent="0.2">
      <c r="A975" t="s">
        <v>4255</v>
      </c>
      <c r="B975">
        <v>22203</v>
      </c>
      <c r="C975" t="s">
        <v>4061</v>
      </c>
      <c r="D975" t="s">
        <v>2361</v>
      </c>
      <c r="E975" t="s">
        <v>4137</v>
      </c>
      <c r="F975" t="s">
        <v>2360</v>
      </c>
      <c r="G975" t="s">
        <v>6860</v>
      </c>
      <c r="H975" t="s">
        <v>2355</v>
      </c>
      <c r="I975" t="s">
        <v>2361</v>
      </c>
    </row>
    <row r="976" spans="1:9" x14ac:dyDescent="0.2">
      <c r="A976" t="s">
        <v>4303</v>
      </c>
      <c r="B976">
        <v>22205</v>
      </c>
      <c r="C976" t="s">
        <v>4061</v>
      </c>
      <c r="D976" t="s">
        <v>2363</v>
      </c>
      <c r="E976" t="s">
        <v>4137</v>
      </c>
      <c r="F976" t="s">
        <v>2362</v>
      </c>
      <c r="G976" t="s">
        <v>6861</v>
      </c>
      <c r="H976" t="s">
        <v>2355</v>
      </c>
      <c r="I976" t="s">
        <v>2363</v>
      </c>
    </row>
    <row r="977" spans="1:9" x14ac:dyDescent="0.2">
      <c r="A977" t="s">
        <v>4351</v>
      </c>
      <c r="B977">
        <v>22206</v>
      </c>
      <c r="C977" t="s">
        <v>4061</v>
      </c>
      <c r="D977" t="s">
        <v>2365</v>
      </c>
      <c r="E977" t="s">
        <v>4137</v>
      </c>
      <c r="F977" t="s">
        <v>2364</v>
      </c>
      <c r="G977" t="s">
        <v>6862</v>
      </c>
      <c r="H977" t="s">
        <v>2355</v>
      </c>
      <c r="I977" t="s">
        <v>2365</v>
      </c>
    </row>
    <row r="978" spans="1:9" x14ac:dyDescent="0.2">
      <c r="A978" t="s">
        <v>4399</v>
      </c>
      <c r="B978">
        <v>22207</v>
      </c>
      <c r="C978" t="s">
        <v>4061</v>
      </c>
      <c r="D978" t="s">
        <v>2367</v>
      </c>
      <c r="E978" t="s">
        <v>4137</v>
      </c>
      <c r="F978" t="s">
        <v>2366</v>
      </c>
      <c r="G978" t="s">
        <v>6863</v>
      </c>
      <c r="H978" t="s">
        <v>2355</v>
      </c>
      <c r="I978" t="s">
        <v>2367</v>
      </c>
    </row>
    <row r="979" spans="1:9" x14ac:dyDescent="0.2">
      <c r="A979" t="s">
        <v>4447</v>
      </c>
      <c r="B979">
        <v>22208</v>
      </c>
      <c r="C979" t="s">
        <v>4061</v>
      </c>
      <c r="D979" t="s">
        <v>2369</v>
      </c>
      <c r="E979" t="s">
        <v>4137</v>
      </c>
      <c r="F979" t="s">
        <v>2368</v>
      </c>
      <c r="G979" t="s">
        <v>6864</v>
      </c>
      <c r="H979" t="s">
        <v>2355</v>
      </c>
      <c r="I979" t="s">
        <v>2369</v>
      </c>
    </row>
    <row r="980" spans="1:9" x14ac:dyDescent="0.2">
      <c r="A980" t="s">
        <v>4495</v>
      </c>
      <c r="B980">
        <v>22209</v>
      </c>
      <c r="C980" t="s">
        <v>4061</v>
      </c>
      <c r="D980" t="s">
        <v>2371</v>
      </c>
      <c r="E980" t="s">
        <v>4137</v>
      </c>
      <c r="F980" t="s">
        <v>2370</v>
      </c>
      <c r="G980" t="s">
        <v>6865</v>
      </c>
      <c r="H980" t="s">
        <v>2355</v>
      </c>
      <c r="I980" t="s">
        <v>2371</v>
      </c>
    </row>
    <row r="981" spans="1:9" x14ac:dyDescent="0.2">
      <c r="A981" t="s">
        <v>4543</v>
      </c>
      <c r="B981">
        <v>22210</v>
      </c>
      <c r="C981" t="s">
        <v>4061</v>
      </c>
      <c r="D981" t="s">
        <v>2373</v>
      </c>
      <c r="E981" t="s">
        <v>4137</v>
      </c>
      <c r="F981" t="s">
        <v>2372</v>
      </c>
      <c r="G981" t="s">
        <v>6866</v>
      </c>
      <c r="H981" t="s">
        <v>2355</v>
      </c>
      <c r="I981" t="s">
        <v>2373</v>
      </c>
    </row>
    <row r="982" spans="1:9" x14ac:dyDescent="0.2">
      <c r="A982" t="s">
        <v>4591</v>
      </c>
      <c r="B982">
        <v>22211</v>
      </c>
      <c r="C982" t="s">
        <v>4061</v>
      </c>
      <c r="D982" t="s">
        <v>2375</v>
      </c>
      <c r="E982" t="s">
        <v>4137</v>
      </c>
      <c r="F982" t="s">
        <v>2374</v>
      </c>
      <c r="G982" t="s">
        <v>6867</v>
      </c>
      <c r="H982" t="s">
        <v>2355</v>
      </c>
      <c r="I982" t="s">
        <v>2375</v>
      </c>
    </row>
    <row r="983" spans="1:9" x14ac:dyDescent="0.2">
      <c r="A983" t="s">
        <v>4639</v>
      </c>
      <c r="B983">
        <v>22212</v>
      </c>
      <c r="C983" t="s">
        <v>4061</v>
      </c>
      <c r="D983" t="s">
        <v>2377</v>
      </c>
      <c r="E983" t="s">
        <v>4137</v>
      </c>
      <c r="F983" t="s">
        <v>2376</v>
      </c>
      <c r="G983" t="s">
        <v>6868</v>
      </c>
      <c r="H983" t="s">
        <v>2355</v>
      </c>
      <c r="I983" t="s">
        <v>2377</v>
      </c>
    </row>
    <row r="984" spans="1:9" x14ac:dyDescent="0.2">
      <c r="A984" t="s">
        <v>4687</v>
      </c>
      <c r="B984">
        <v>22213</v>
      </c>
      <c r="C984" t="s">
        <v>4061</v>
      </c>
      <c r="D984" t="s">
        <v>2379</v>
      </c>
      <c r="E984" t="s">
        <v>4137</v>
      </c>
      <c r="F984" t="s">
        <v>2378</v>
      </c>
      <c r="G984" t="s">
        <v>6869</v>
      </c>
      <c r="H984" t="s">
        <v>2355</v>
      </c>
      <c r="I984" t="s">
        <v>2379</v>
      </c>
    </row>
    <row r="985" spans="1:9" x14ac:dyDescent="0.2">
      <c r="A985" t="s">
        <v>4735</v>
      </c>
      <c r="B985">
        <v>22214</v>
      </c>
      <c r="C985" t="s">
        <v>4061</v>
      </c>
      <c r="D985" t="s">
        <v>2381</v>
      </c>
      <c r="E985" t="s">
        <v>4137</v>
      </c>
      <c r="F985" t="s">
        <v>2380</v>
      </c>
      <c r="G985" t="s">
        <v>6870</v>
      </c>
      <c r="H985" t="s">
        <v>2355</v>
      </c>
      <c r="I985" t="s">
        <v>2381</v>
      </c>
    </row>
    <row r="986" spans="1:9" x14ac:dyDescent="0.2">
      <c r="A986" t="s">
        <v>4783</v>
      </c>
      <c r="B986">
        <v>22215</v>
      </c>
      <c r="C986" t="s">
        <v>4061</v>
      </c>
      <c r="D986" t="s">
        <v>2383</v>
      </c>
      <c r="E986" t="s">
        <v>4137</v>
      </c>
      <c r="F986" t="s">
        <v>2382</v>
      </c>
      <c r="G986" t="s">
        <v>6871</v>
      </c>
      <c r="H986" t="s">
        <v>2355</v>
      </c>
      <c r="I986" t="s">
        <v>2383</v>
      </c>
    </row>
    <row r="987" spans="1:9" x14ac:dyDescent="0.2">
      <c r="A987" t="s">
        <v>4831</v>
      </c>
      <c r="B987">
        <v>22216</v>
      </c>
      <c r="C987" t="s">
        <v>4061</v>
      </c>
      <c r="D987" t="s">
        <v>2385</v>
      </c>
      <c r="E987" t="s">
        <v>4137</v>
      </c>
      <c r="F987" t="s">
        <v>2384</v>
      </c>
      <c r="G987" t="s">
        <v>6872</v>
      </c>
      <c r="H987" t="s">
        <v>2355</v>
      </c>
      <c r="I987" t="s">
        <v>2385</v>
      </c>
    </row>
    <row r="988" spans="1:9" x14ac:dyDescent="0.2">
      <c r="A988" t="s">
        <v>4878</v>
      </c>
      <c r="B988">
        <v>22219</v>
      </c>
      <c r="C988" t="s">
        <v>4061</v>
      </c>
      <c r="D988" t="s">
        <v>2387</v>
      </c>
      <c r="E988" t="s">
        <v>4137</v>
      </c>
      <c r="F988" t="s">
        <v>2386</v>
      </c>
      <c r="G988" t="s">
        <v>6873</v>
      </c>
      <c r="H988" t="s">
        <v>2355</v>
      </c>
      <c r="I988" t="s">
        <v>2387</v>
      </c>
    </row>
    <row r="989" spans="1:9" x14ac:dyDescent="0.2">
      <c r="A989" t="s">
        <v>4925</v>
      </c>
      <c r="B989">
        <v>22220</v>
      </c>
      <c r="C989" t="s">
        <v>4061</v>
      </c>
      <c r="D989" t="s">
        <v>2389</v>
      </c>
      <c r="E989" t="s">
        <v>4137</v>
      </c>
      <c r="F989" t="s">
        <v>2388</v>
      </c>
      <c r="G989" t="s">
        <v>6874</v>
      </c>
      <c r="H989" t="s">
        <v>2355</v>
      </c>
      <c r="I989" t="s">
        <v>2389</v>
      </c>
    </row>
    <row r="990" spans="1:9" x14ac:dyDescent="0.2">
      <c r="A990" t="s">
        <v>4971</v>
      </c>
      <c r="B990">
        <v>22221</v>
      </c>
      <c r="C990" t="s">
        <v>4061</v>
      </c>
      <c r="D990" t="s">
        <v>2391</v>
      </c>
      <c r="E990" t="s">
        <v>4137</v>
      </c>
      <c r="F990" t="s">
        <v>2390</v>
      </c>
      <c r="G990" t="s">
        <v>6875</v>
      </c>
      <c r="H990" t="s">
        <v>2355</v>
      </c>
      <c r="I990" t="s">
        <v>2391</v>
      </c>
    </row>
    <row r="991" spans="1:9" x14ac:dyDescent="0.2">
      <c r="A991" t="s">
        <v>5016</v>
      </c>
      <c r="B991">
        <v>22222</v>
      </c>
      <c r="C991" t="s">
        <v>4061</v>
      </c>
      <c r="D991" t="s">
        <v>2393</v>
      </c>
      <c r="E991" t="s">
        <v>4137</v>
      </c>
      <c r="F991" t="s">
        <v>2392</v>
      </c>
      <c r="G991" t="s">
        <v>6876</v>
      </c>
      <c r="H991" t="s">
        <v>2355</v>
      </c>
      <c r="I991" t="s">
        <v>2393</v>
      </c>
    </row>
    <row r="992" spans="1:9" x14ac:dyDescent="0.2">
      <c r="A992" t="s">
        <v>5059</v>
      </c>
      <c r="B992">
        <v>22223</v>
      </c>
      <c r="C992" t="s">
        <v>4061</v>
      </c>
      <c r="D992" t="s">
        <v>2395</v>
      </c>
      <c r="E992" t="s">
        <v>4137</v>
      </c>
      <c r="F992" t="s">
        <v>2394</v>
      </c>
      <c r="G992" t="s">
        <v>6877</v>
      </c>
      <c r="H992" t="s">
        <v>2355</v>
      </c>
      <c r="I992" t="s">
        <v>2395</v>
      </c>
    </row>
    <row r="993" spans="1:9" x14ac:dyDescent="0.2">
      <c r="A993" t="s">
        <v>5098</v>
      </c>
      <c r="B993">
        <v>22224</v>
      </c>
      <c r="C993" t="s">
        <v>4061</v>
      </c>
      <c r="D993" t="s">
        <v>2397</v>
      </c>
      <c r="E993" t="s">
        <v>4137</v>
      </c>
      <c r="F993" t="s">
        <v>2396</v>
      </c>
      <c r="G993" t="s">
        <v>6878</v>
      </c>
      <c r="H993" t="s">
        <v>2355</v>
      </c>
      <c r="I993" t="s">
        <v>2397</v>
      </c>
    </row>
    <row r="994" spans="1:9" x14ac:dyDescent="0.2">
      <c r="A994" t="s">
        <v>5135</v>
      </c>
      <c r="B994">
        <v>22225</v>
      </c>
      <c r="C994" t="s">
        <v>4061</v>
      </c>
      <c r="D994" t="s">
        <v>2399</v>
      </c>
      <c r="E994" t="s">
        <v>4137</v>
      </c>
      <c r="F994" t="s">
        <v>2398</v>
      </c>
      <c r="G994" t="s">
        <v>6879</v>
      </c>
      <c r="H994" t="s">
        <v>2355</v>
      </c>
      <c r="I994" t="s">
        <v>2399</v>
      </c>
    </row>
    <row r="995" spans="1:9" x14ac:dyDescent="0.2">
      <c r="A995" t="s">
        <v>5171</v>
      </c>
      <c r="B995">
        <v>22226</v>
      </c>
      <c r="C995" t="s">
        <v>4061</v>
      </c>
      <c r="D995" t="s">
        <v>2401</v>
      </c>
      <c r="E995" t="s">
        <v>4137</v>
      </c>
      <c r="F995" t="s">
        <v>2400</v>
      </c>
      <c r="G995" t="s">
        <v>6880</v>
      </c>
      <c r="H995" t="s">
        <v>2355</v>
      </c>
      <c r="I995" t="s">
        <v>2401</v>
      </c>
    </row>
    <row r="996" spans="1:9" x14ac:dyDescent="0.2">
      <c r="A996" t="s">
        <v>5207</v>
      </c>
      <c r="B996">
        <v>22301</v>
      </c>
      <c r="C996" t="s">
        <v>4061</v>
      </c>
      <c r="D996" t="s">
        <v>2403</v>
      </c>
      <c r="E996" t="s">
        <v>4137</v>
      </c>
      <c r="F996" t="s">
        <v>2402</v>
      </c>
      <c r="G996" t="s">
        <v>6881</v>
      </c>
      <c r="H996" t="s">
        <v>2355</v>
      </c>
      <c r="I996" t="s">
        <v>2403</v>
      </c>
    </row>
    <row r="997" spans="1:9" x14ac:dyDescent="0.2">
      <c r="A997" t="s">
        <v>5242</v>
      </c>
      <c r="B997">
        <v>22302</v>
      </c>
      <c r="C997" t="s">
        <v>4061</v>
      </c>
      <c r="D997" t="s">
        <v>2405</v>
      </c>
      <c r="E997" t="s">
        <v>4137</v>
      </c>
      <c r="F997" t="s">
        <v>2404</v>
      </c>
      <c r="G997" t="s">
        <v>6882</v>
      </c>
      <c r="H997" t="s">
        <v>2355</v>
      </c>
      <c r="I997" t="s">
        <v>2405</v>
      </c>
    </row>
    <row r="998" spans="1:9" x14ac:dyDescent="0.2">
      <c r="A998" t="s">
        <v>5274</v>
      </c>
      <c r="B998">
        <v>22304</v>
      </c>
      <c r="C998" t="s">
        <v>4061</v>
      </c>
      <c r="D998" t="s">
        <v>2407</v>
      </c>
      <c r="E998" t="s">
        <v>4137</v>
      </c>
      <c r="F998" t="s">
        <v>2406</v>
      </c>
      <c r="G998" t="s">
        <v>6883</v>
      </c>
      <c r="H998" t="s">
        <v>2355</v>
      </c>
      <c r="I998" t="s">
        <v>2407</v>
      </c>
    </row>
    <row r="999" spans="1:9" x14ac:dyDescent="0.2">
      <c r="A999" t="s">
        <v>5306</v>
      </c>
      <c r="B999">
        <v>22305</v>
      </c>
      <c r="C999" t="s">
        <v>4061</v>
      </c>
      <c r="D999" t="s">
        <v>2409</v>
      </c>
      <c r="E999" t="s">
        <v>4137</v>
      </c>
      <c r="F999" t="s">
        <v>2408</v>
      </c>
      <c r="G999" t="s">
        <v>6884</v>
      </c>
      <c r="H999" t="s">
        <v>2355</v>
      </c>
      <c r="I999" t="s">
        <v>2409</v>
      </c>
    </row>
    <row r="1000" spans="1:9" x14ac:dyDescent="0.2">
      <c r="A1000" t="s">
        <v>5335</v>
      </c>
      <c r="B1000">
        <v>22306</v>
      </c>
      <c r="C1000" t="s">
        <v>4061</v>
      </c>
      <c r="D1000" t="s">
        <v>2411</v>
      </c>
      <c r="E1000" t="s">
        <v>4137</v>
      </c>
      <c r="F1000" t="s">
        <v>2410</v>
      </c>
      <c r="G1000" t="s">
        <v>6885</v>
      </c>
      <c r="H1000" t="s">
        <v>2355</v>
      </c>
      <c r="I1000" t="s">
        <v>2411</v>
      </c>
    </row>
    <row r="1001" spans="1:9" x14ac:dyDescent="0.2">
      <c r="A1001" t="s">
        <v>5363</v>
      </c>
      <c r="B1001">
        <v>22325</v>
      </c>
      <c r="C1001" t="s">
        <v>4061</v>
      </c>
      <c r="D1001" t="s">
        <v>2413</v>
      </c>
      <c r="E1001" t="s">
        <v>4137</v>
      </c>
      <c r="F1001" t="s">
        <v>2412</v>
      </c>
      <c r="G1001" t="s">
        <v>6886</v>
      </c>
      <c r="H1001" t="s">
        <v>2355</v>
      </c>
      <c r="I1001" t="s">
        <v>2413</v>
      </c>
    </row>
    <row r="1002" spans="1:9" x14ac:dyDescent="0.2">
      <c r="A1002" t="s">
        <v>5391</v>
      </c>
      <c r="B1002">
        <v>22341</v>
      </c>
      <c r="C1002" t="s">
        <v>4061</v>
      </c>
      <c r="D1002" t="s">
        <v>738</v>
      </c>
      <c r="E1002" t="s">
        <v>4137</v>
      </c>
      <c r="F1002" t="s">
        <v>2414</v>
      </c>
      <c r="G1002" t="s">
        <v>6887</v>
      </c>
      <c r="H1002" t="s">
        <v>2355</v>
      </c>
      <c r="I1002" t="s">
        <v>738</v>
      </c>
    </row>
    <row r="1003" spans="1:9" x14ac:dyDescent="0.2">
      <c r="A1003" t="s">
        <v>5417</v>
      </c>
      <c r="B1003">
        <v>22342</v>
      </c>
      <c r="C1003" t="s">
        <v>4061</v>
      </c>
      <c r="D1003" t="s">
        <v>2416</v>
      </c>
      <c r="E1003" t="s">
        <v>4137</v>
      </c>
      <c r="F1003" t="s">
        <v>2415</v>
      </c>
      <c r="G1003" t="s">
        <v>6888</v>
      </c>
      <c r="H1003" t="s">
        <v>2355</v>
      </c>
      <c r="I1003" t="s">
        <v>2416</v>
      </c>
    </row>
    <row r="1004" spans="1:9" x14ac:dyDescent="0.2">
      <c r="A1004" t="s">
        <v>5442</v>
      </c>
      <c r="B1004">
        <v>22344</v>
      </c>
      <c r="C1004" t="s">
        <v>4061</v>
      </c>
      <c r="D1004" t="s">
        <v>2418</v>
      </c>
      <c r="E1004" t="s">
        <v>4137</v>
      </c>
      <c r="F1004" t="s">
        <v>2417</v>
      </c>
      <c r="G1004" t="s">
        <v>6889</v>
      </c>
      <c r="H1004" t="s">
        <v>2355</v>
      </c>
      <c r="I1004" t="s">
        <v>2418</v>
      </c>
    </row>
    <row r="1005" spans="1:9" x14ac:dyDescent="0.2">
      <c r="A1005" t="s">
        <v>5467</v>
      </c>
      <c r="B1005">
        <v>22424</v>
      </c>
      <c r="C1005" t="s">
        <v>4061</v>
      </c>
      <c r="D1005" t="s">
        <v>2420</v>
      </c>
      <c r="E1005" t="s">
        <v>4137</v>
      </c>
      <c r="F1005" t="s">
        <v>2419</v>
      </c>
      <c r="G1005" t="s">
        <v>6890</v>
      </c>
      <c r="H1005" t="s">
        <v>2355</v>
      </c>
      <c r="I1005" t="s">
        <v>2420</v>
      </c>
    </row>
    <row r="1006" spans="1:9" x14ac:dyDescent="0.2">
      <c r="A1006" t="s">
        <v>5490</v>
      </c>
      <c r="B1006">
        <v>22429</v>
      </c>
      <c r="C1006" t="s">
        <v>4061</v>
      </c>
      <c r="D1006" t="s">
        <v>2422</v>
      </c>
      <c r="E1006" t="s">
        <v>4137</v>
      </c>
      <c r="F1006" t="s">
        <v>2421</v>
      </c>
      <c r="G1006" t="s">
        <v>6891</v>
      </c>
      <c r="H1006" t="s">
        <v>2355</v>
      </c>
      <c r="I1006" t="s">
        <v>2422</v>
      </c>
    </row>
    <row r="1007" spans="1:9" x14ac:dyDescent="0.2">
      <c r="A1007" t="s">
        <v>5513</v>
      </c>
      <c r="B1007">
        <v>22461</v>
      </c>
      <c r="C1007" t="s">
        <v>4061</v>
      </c>
      <c r="D1007" t="s">
        <v>514</v>
      </c>
      <c r="E1007" t="s">
        <v>4137</v>
      </c>
      <c r="F1007" t="s">
        <v>2423</v>
      </c>
      <c r="G1007" t="s">
        <v>6892</v>
      </c>
      <c r="H1007" t="s">
        <v>2355</v>
      </c>
      <c r="I1007" t="s">
        <v>514</v>
      </c>
    </row>
    <row r="1008" spans="1:9" x14ac:dyDescent="0.2">
      <c r="A1008" t="s">
        <v>4111</v>
      </c>
      <c r="B1008">
        <v>23000</v>
      </c>
      <c r="C1008" t="s">
        <v>4062</v>
      </c>
      <c r="D1008" t="s">
        <v>2425</v>
      </c>
      <c r="E1008" t="s">
        <v>4088</v>
      </c>
      <c r="F1008" t="s">
        <v>2424</v>
      </c>
      <c r="G1008" t="s">
        <v>6893</v>
      </c>
      <c r="H1008" t="s">
        <v>2425</v>
      </c>
    </row>
    <row r="1009" spans="1:9" x14ac:dyDescent="0.2">
      <c r="A1009" t="s">
        <v>4160</v>
      </c>
      <c r="B1009">
        <v>23100</v>
      </c>
      <c r="C1009" t="s">
        <v>4062</v>
      </c>
      <c r="D1009" t="s">
        <v>2427</v>
      </c>
      <c r="E1009" t="s">
        <v>4137</v>
      </c>
      <c r="F1009" t="s">
        <v>2426</v>
      </c>
      <c r="G1009" t="s">
        <v>6894</v>
      </c>
      <c r="H1009" t="s">
        <v>2425</v>
      </c>
      <c r="I1009" t="s">
        <v>6895</v>
      </c>
    </row>
    <row r="1010" spans="1:9" x14ac:dyDescent="0.2">
      <c r="A1010" t="s">
        <v>4208</v>
      </c>
      <c r="B1010">
        <v>23201</v>
      </c>
      <c r="C1010" t="s">
        <v>4062</v>
      </c>
      <c r="D1010" t="s">
        <v>2429</v>
      </c>
      <c r="E1010" t="s">
        <v>4137</v>
      </c>
      <c r="F1010" t="s">
        <v>2428</v>
      </c>
      <c r="G1010" t="s">
        <v>6896</v>
      </c>
      <c r="H1010" t="s">
        <v>2425</v>
      </c>
      <c r="I1010" t="s">
        <v>2429</v>
      </c>
    </row>
    <row r="1011" spans="1:9" x14ac:dyDescent="0.2">
      <c r="A1011" t="s">
        <v>4256</v>
      </c>
      <c r="B1011">
        <v>23202</v>
      </c>
      <c r="C1011" t="s">
        <v>4062</v>
      </c>
      <c r="D1011" t="s">
        <v>2431</v>
      </c>
      <c r="E1011" t="s">
        <v>4137</v>
      </c>
      <c r="F1011" t="s">
        <v>2430</v>
      </c>
      <c r="G1011" t="s">
        <v>6897</v>
      </c>
      <c r="H1011" t="s">
        <v>2425</v>
      </c>
      <c r="I1011" t="s">
        <v>2431</v>
      </c>
    </row>
    <row r="1012" spans="1:9" x14ac:dyDescent="0.2">
      <c r="A1012" t="s">
        <v>4304</v>
      </c>
      <c r="B1012">
        <v>23203</v>
      </c>
      <c r="C1012" t="s">
        <v>4062</v>
      </c>
      <c r="D1012" t="s">
        <v>2433</v>
      </c>
      <c r="E1012" t="s">
        <v>4137</v>
      </c>
      <c r="F1012" t="s">
        <v>2432</v>
      </c>
      <c r="G1012" t="s">
        <v>6898</v>
      </c>
      <c r="H1012" t="s">
        <v>2425</v>
      </c>
      <c r="I1012" t="s">
        <v>2433</v>
      </c>
    </row>
    <row r="1013" spans="1:9" x14ac:dyDescent="0.2">
      <c r="A1013" t="s">
        <v>4352</v>
      </c>
      <c r="B1013">
        <v>23204</v>
      </c>
      <c r="C1013" t="s">
        <v>4062</v>
      </c>
      <c r="D1013" t="s">
        <v>2435</v>
      </c>
      <c r="E1013" t="s">
        <v>4137</v>
      </c>
      <c r="F1013" t="s">
        <v>2434</v>
      </c>
      <c r="G1013" t="s">
        <v>6899</v>
      </c>
      <c r="H1013" t="s">
        <v>2425</v>
      </c>
      <c r="I1013" t="s">
        <v>2435</v>
      </c>
    </row>
    <row r="1014" spans="1:9" x14ac:dyDescent="0.2">
      <c r="A1014" t="s">
        <v>4400</v>
      </c>
      <c r="B1014">
        <v>23205</v>
      </c>
      <c r="C1014" t="s">
        <v>4062</v>
      </c>
      <c r="D1014" t="s">
        <v>2437</v>
      </c>
      <c r="E1014" t="s">
        <v>4137</v>
      </c>
      <c r="F1014" t="s">
        <v>2436</v>
      </c>
      <c r="G1014" t="s">
        <v>6900</v>
      </c>
      <c r="H1014" t="s">
        <v>2425</v>
      </c>
      <c r="I1014" t="s">
        <v>2437</v>
      </c>
    </row>
    <row r="1015" spans="1:9" x14ac:dyDescent="0.2">
      <c r="A1015" t="s">
        <v>4448</v>
      </c>
      <c r="B1015">
        <v>23206</v>
      </c>
      <c r="C1015" t="s">
        <v>4062</v>
      </c>
      <c r="D1015" t="s">
        <v>2439</v>
      </c>
      <c r="E1015" t="s">
        <v>4137</v>
      </c>
      <c r="F1015" t="s">
        <v>2438</v>
      </c>
      <c r="G1015" t="s">
        <v>6901</v>
      </c>
      <c r="H1015" t="s">
        <v>2425</v>
      </c>
      <c r="I1015" t="s">
        <v>2439</v>
      </c>
    </row>
    <row r="1016" spans="1:9" x14ac:dyDescent="0.2">
      <c r="A1016" t="s">
        <v>4496</v>
      </c>
      <c r="B1016">
        <v>23207</v>
      </c>
      <c r="C1016" t="s">
        <v>4062</v>
      </c>
      <c r="D1016" t="s">
        <v>2441</v>
      </c>
      <c r="E1016" t="s">
        <v>4137</v>
      </c>
      <c r="F1016" t="s">
        <v>2440</v>
      </c>
      <c r="G1016" t="s">
        <v>6902</v>
      </c>
      <c r="H1016" t="s">
        <v>2425</v>
      </c>
      <c r="I1016" t="s">
        <v>2441</v>
      </c>
    </row>
    <row r="1017" spans="1:9" x14ac:dyDescent="0.2">
      <c r="A1017" t="s">
        <v>4544</v>
      </c>
      <c r="B1017">
        <v>23208</v>
      </c>
      <c r="C1017" t="s">
        <v>4062</v>
      </c>
      <c r="D1017" t="s">
        <v>2443</v>
      </c>
      <c r="E1017" t="s">
        <v>4137</v>
      </c>
      <c r="F1017" t="s">
        <v>2442</v>
      </c>
      <c r="G1017" t="s">
        <v>6903</v>
      </c>
      <c r="H1017" t="s">
        <v>2425</v>
      </c>
      <c r="I1017" t="s">
        <v>2443</v>
      </c>
    </row>
    <row r="1018" spans="1:9" x14ac:dyDescent="0.2">
      <c r="A1018" t="s">
        <v>4592</v>
      </c>
      <c r="B1018">
        <v>23209</v>
      </c>
      <c r="C1018" t="s">
        <v>4062</v>
      </c>
      <c r="D1018" t="s">
        <v>2445</v>
      </c>
      <c r="E1018" t="s">
        <v>4137</v>
      </c>
      <c r="F1018" t="s">
        <v>2444</v>
      </c>
      <c r="G1018" t="s">
        <v>6904</v>
      </c>
      <c r="H1018" t="s">
        <v>2425</v>
      </c>
      <c r="I1018" t="s">
        <v>2445</v>
      </c>
    </row>
    <row r="1019" spans="1:9" x14ac:dyDescent="0.2">
      <c r="A1019" t="s">
        <v>4640</v>
      </c>
      <c r="B1019">
        <v>23210</v>
      </c>
      <c r="C1019" t="s">
        <v>4062</v>
      </c>
      <c r="D1019" t="s">
        <v>2447</v>
      </c>
      <c r="E1019" t="s">
        <v>4137</v>
      </c>
      <c r="F1019" t="s">
        <v>2446</v>
      </c>
      <c r="G1019" t="s">
        <v>6905</v>
      </c>
      <c r="H1019" t="s">
        <v>2425</v>
      </c>
      <c r="I1019" t="s">
        <v>2447</v>
      </c>
    </row>
    <row r="1020" spans="1:9" x14ac:dyDescent="0.2">
      <c r="A1020" t="s">
        <v>4688</v>
      </c>
      <c r="B1020">
        <v>23211</v>
      </c>
      <c r="C1020" t="s">
        <v>4062</v>
      </c>
      <c r="D1020" t="s">
        <v>2449</v>
      </c>
      <c r="E1020" t="s">
        <v>4137</v>
      </c>
      <c r="F1020" t="s">
        <v>2448</v>
      </c>
      <c r="G1020" t="s">
        <v>6906</v>
      </c>
      <c r="H1020" t="s">
        <v>2425</v>
      </c>
      <c r="I1020" t="s">
        <v>2449</v>
      </c>
    </row>
    <row r="1021" spans="1:9" x14ac:dyDescent="0.2">
      <c r="A1021" t="s">
        <v>4736</v>
      </c>
      <c r="B1021">
        <v>23212</v>
      </c>
      <c r="C1021" t="s">
        <v>4062</v>
      </c>
      <c r="D1021" t="s">
        <v>2451</v>
      </c>
      <c r="E1021" t="s">
        <v>4137</v>
      </c>
      <c r="F1021" t="s">
        <v>2450</v>
      </c>
      <c r="G1021" t="s">
        <v>6907</v>
      </c>
      <c r="H1021" t="s">
        <v>2425</v>
      </c>
      <c r="I1021" t="s">
        <v>2451</v>
      </c>
    </row>
    <row r="1022" spans="1:9" x14ac:dyDescent="0.2">
      <c r="A1022" t="s">
        <v>4784</v>
      </c>
      <c r="B1022">
        <v>23213</v>
      </c>
      <c r="C1022" t="s">
        <v>4062</v>
      </c>
      <c r="D1022" t="s">
        <v>2453</v>
      </c>
      <c r="E1022" t="s">
        <v>4137</v>
      </c>
      <c r="F1022" t="s">
        <v>2452</v>
      </c>
      <c r="G1022" t="s">
        <v>6908</v>
      </c>
      <c r="H1022" t="s">
        <v>2425</v>
      </c>
      <c r="I1022" t="s">
        <v>2453</v>
      </c>
    </row>
    <row r="1023" spans="1:9" x14ac:dyDescent="0.2">
      <c r="A1023" t="s">
        <v>4832</v>
      </c>
      <c r="B1023">
        <v>23214</v>
      </c>
      <c r="C1023" t="s">
        <v>4062</v>
      </c>
      <c r="D1023" t="s">
        <v>2455</v>
      </c>
      <c r="E1023" t="s">
        <v>4137</v>
      </c>
      <c r="F1023" t="s">
        <v>2454</v>
      </c>
      <c r="G1023" t="s">
        <v>6909</v>
      </c>
      <c r="H1023" t="s">
        <v>2425</v>
      </c>
      <c r="I1023" t="s">
        <v>2455</v>
      </c>
    </row>
    <row r="1024" spans="1:9" x14ac:dyDescent="0.2">
      <c r="A1024" t="s">
        <v>4879</v>
      </c>
      <c r="B1024">
        <v>23215</v>
      </c>
      <c r="C1024" t="s">
        <v>4062</v>
      </c>
      <c r="D1024" t="s">
        <v>2457</v>
      </c>
      <c r="E1024" t="s">
        <v>4137</v>
      </c>
      <c r="F1024" t="s">
        <v>2456</v>
      </c>
      <c r="G1024" t="s">
        <v>6910</v>
      </c>
      <c r="H1024" t="s">
        <v>2425</v>
      </c>
      <c r="I1024" t="s">
        <v>2457</v>
      </c>
    </row>
    <row r="1025" spans="1:9" x14ac:dyDescent="0.2">
      <c r="A1025" t="s">
        <v>4926</v>
      </c>
      <c r="B1025">
        <v>23216</v>
      </c>
      <c r="C1025" t="s">
        <v>4062</v>
      </c>
      <c r="D1025" t="s">
        <v>2459</v>
      </c>
      <c r="E1025" t="s">
        <v>4137</v>
      </c>
      <c r="F1025" t="s">
        <v>2458</v>
      </c>
      <c r="G1025" t="s">
        <v>6911</v>
      </c>
      <c r="H1025" t="s">
        <v>2425</v>
      </c>
      <c r="I1025" t="s">
        <v>2459</v>
      </c>
    </row>
    <row r="1026" spans="1:9" x14ac:dyDescent="0.2">
      <c r="A1026" t="s">
        <v>4972</v>
      </c>
      <c r="B1026">
        <v>23217</v>
      </c>
      <c r="C1026" t="s">
        <v>4062</v>
      </c>
      <c r="D1026" t="s">
        <v>2461</v>
      </c>
      <c r="E1026" t="s">
        <v>4137</v>
      </c>
      <c r="F1026" t="s">
        <v>2460</v>
      </c>
      <c r="G1026" t="s">
        <v>6912</v>
      </c>
      <c r="H1026" t="s">
        <v>2425</v>
      </c>
      <c r="I1026" t="s">
        <v>2461</v>
      </c>
    </row>
    <row r="1027" spans="1:9" x14ac:dyDescent="0.2">
      <c r="A1027" t="s">
        <v>5017</v>
      </c>
      <c r="B1027">
        <v>23219</v>
      </c>
      <c r="C1027" t="s">
        <v>4062</v>
      </c>
      <c r="D1027" t="s">
        <v>2463</v>
      </c>
      <c r="E1027" t="s">
        <v>4137</v>
      </c>
      <c r="F1027" t="s">
        <v>2462</v>
      </c>
      <c r="G1027" t="s">
        <v>6913</v>
      </c>
      <c r="H1027" t="s">
        <v>2425</v>
      </c>
      <c r="I1027" t="s">
        <v>2463</v>
      </c>
    </row>
    <row r="1028" spans="1:9" x14ac:dyDescent="0.2">
      <c r="A1028" t="s">
        <v>5060</v>
      </c>
      <c r="B1028">
        <v>23220</v>
      </c>
      <c r="C1028" t="s">
        <v>4062</v>
      </c>
      <c r="D1028" t="s">
        <v>2465</v>
      </c>
      <c r="E1028" t="s">
        <v>4137</v>
      </c>
      <c r="F1028" t="s">
        <v>2464</v>
      </c>
      <c r="G1028" t="s">
        <v>6914</v>
      </c>
      <c r="H1028" t="s">
        <v>2425</v>
      </c>
      <c r="I1028" t="s">
        <v>2465</v>
      </c>
    </row>
    <row r="1029" spans="1:9" x14ac:dyDescent="0.2">
      <c r="A1029" t="s">
        <v>5099</v>
      </c>
      <c r="B1029">
        <v>23221</v>
      </c>
      <c r="C1029" t="s">
        <v>4062</v>
      </c>
      <c r="D1029" t="s">
        <v>2467</v>
      </c>
      <c r="E1029" t="s">
        <v>4137</v>
      </c>
      <c r="F1029" t="s">
        <v>2466</v>
      </c>
      <c r="G1029" t="s">
        <v>6915</v>
      </c>
      <c r="H1029" t="s">
        <v>2425</v>
      </c>
      <c r="I1029" t="s">
        <v>2467</v>
      </c>
    </row>
    <row r="1030" spans="1:9" x14ac:dyDescent="0.2">
      <c r="A1030" t="s">
        <v>5136</v>
      </c>
      <c r="B1030">
        <v>23222</v>
      </c>
      <c r="C1030" t="s">
        <v>4062</v>
      </c>
      <c r="D1030" t="s">
        <v>2469</v>
      </c>
      <c r="E1030" t="s">
        <v>4137</v>
      </c>
      <c r="F1030" t="s">
        <v>2468</v>
      </c>
      <c r="G1030" t="s">
        <v>6916</v>
      </c>
      <c r="H1030" t="s">
        <v>2425</v>
      </c>
      <c r="I1030" t="s">
        <v>2469</v>
      </c>
    </row>
    <row r="1031" spans="1:9" x14ac:dyDescent="0.2">
      <c r="A1031" t="s">
        <v>5172</v>
      </c>
      <c r="B1031">
        <v>23223</v>
      </c>
      <c r="C1031" t="s">
        <v>4062</v>
      </c>
      <c r="D1031" t="s">
        <v>2471</v>
      </c>
      <c r="E1031" t="s">
        <v>4137</v>
      </c>
      <c r="F1031" t="s">
        <v>2470</v>
      </c>
      <c r="G1031" t="s">
        <v>6917</v>
      </c>
      <c r="H1031" t="s">
        <v>2425</v>
      </c>
      <c r="I1031" t="s">
        <v>2471</v>
      </c>
    </row>
    <row r="1032" spans="1:9" x14ac:dyDescent="0.2">
      <c r="A1032" t="s">
        <v>5208</v>
      </c>
      <c r="B1032">
        <v>23224</v>
      </c>
      <c r="C1032" t="s">
        <v>4062</v>
      </c>
      <c r="D1032" t="s">
        <v>2473</v>
      </c>
      <c r="E1032" t="s">
        <v>4137</v>
      </c>
      <c r="F1032" t="s">
        <v>2472</v>
      </c>
      <c r="G1032" t="s">
        <v>6918</v>
      </c>
      <c r="H1032" t="s">
        <v>2425</v>
      </c>
      <c r="I1032" t="s">
        <v>2473</v>
      </c>
    </row>
    <row r="1033" spans="1:9" x14ac:dyDescent="0.2">
      <c r="A1033" t="s">
        <v>5243</v>
      </c>
      <c r="B1033">
        <v>23225</v>
      </c>
      <c r="C1033" t="s">
        <v>4062</v>
      </c>
      <c r="D1033" t="s">
        <v>2475</v>
      </c>
      <c r="E1033" t="s">
        <v>4137</v>
      </c>
      <c r="F1033" t="s">
        <v>2474</v>
      </c>
      <c r="G1033" t="s">
        <v>6919</v>
      </c>
      <c r="H1033" t="s">
        <v>2425</v>
      </c>
      <c r="I1033" t="s">
        <v>2475</v>
      </c>
    </row>
    <row r="1034" spans="1:9" x14ac:dyDescent="0.2">
      <c r="A1034" t="s">
        <v>5275</v>
      </c>
      <c r="B1034">
        <v>23226</v>
      </c>
      <c r="C1034" t="s">
        <v>4062</v>
      </c>
      <c r="D1034" t="s">
        <v>2477</v>
      </c>
      <c r="E1034" t="s">
        <v>4137</v>
      </c>
      <c r="F1034" t="s">
        <v>2476</v>
      </c>
      <c r="G1034" t="s">
        <v>6920</v>
      </c>
      <c r="H1034" t="s">
        <v>2425</v>
      </c>
      <c r="I1034" t="s">
        <v>2477</v>
      </c>
    </row>
    <row r="1035" spans="1:9" x14ac:dyDescent="0.2">
      <c r="A1035" t="s">
        <v>5307</v>
      </c>
      <c r="B1035">
        <v>23227</v>
      </c>
      <c r="C1035" t="s">
        <v>4062</v>
      </c>
      <c r="D1035" t="s">
        <v>2479</v>
      </c>
      <c r="E1035" t="s">
        <v>4137</v>
      </c>
      <c r="F1035" t="s">
        <v>2478</v>
      </c>
      <c r="G1035" t="s">
        <v>6921</v>
      </c>
      <c r="H1035" t="s">
        <v>2425</v>
      </c>
      <c r="I1035" t="s">
        <v>2479</v>
      </c>
    </row>
    <row r="1036" spans="1:9" x14ac:dyDescent="0.2">
      <c r="A1036" t="s">
        <v>5336</v>
      </c>
      <c r="B1036">
        <v>23228</v>
      </c>
      <c r="C1036" t="s">
        <v>4062</v>
      </c>
      <c r="D1036" t="s">
        <v>2481</v>
      </c>
      <c r="E1036" t="s">
        <v>4137</v>
      </c>
      <c r="F1036" t="s">
        <v>2480</v>
      </c>
      <c r="G1036" t="s">
        <v>6922</v>
      </c>
      <c r="H1036" t="s">
        <v>2425</v>
      </c>
      <c r="I1036" t="s">
        <v>2481</v>
      </c>
    </row>
    <row r="1037" spans="1:9" x14ac:dyDescent="0.2">
      <c r="A1037" t="s">
        <v>5364</v>
      </c>
      <c r="B1037">
        <v>23229</v>
      </c>
      <c r="C1037" t="s">
        <v>4062</v>
      </c>
      <c r="D1037" t="s">
        <v>2483</v>
      </c>
      <c r="E1037" t="s">
        <v>4137</v>
      </c>
      <c r="F1037" t="s">
        <v>2482</v>
      </c>
      <c r="G1037" t="s">
        <v>6923</v>
      </c>
      <c r="H1037" t="s">
        <v>2425</v>
      </c>
      <c r="I1037" t="s">
        <v>2483</v>
      </c>
    </row>
    <row r="1038" spans="1:9" x14ac:dyDescent="0.2">
      <c r="A1038" t="s">
        <v>5392</v>
      </c>
      <c r="B1038">
        <v>23230</v>
      </c>
      <c r="C1038" t="s">
        <v>4062</v>
      </c>
      <c r="D1038" t="s">
        <v>2485</v>
      </c>
      <c r="E1038" t="s">
        <v>4137</v>
      </c>
      <c r="F1038" t="s">
        <v>2484</v>
      </c>
      <c r="G1038" t="s">
        <v>6924</v>
      </c>
      <c r="H1038" t="s">
        <v>2425</v>
      </c>
      <c r="I1038" t="s">
        <v>2485</v>
      </c>
    </row>
    <row r="1039" spans="1:9" x14ac:dyDescent="0.2">
      <c r="A1039" t="s">
        <v>5418</v>
      </c>
      <c r="B1039">
        <v>23231</v>
      </c>
      <c r="C1039" t="s">
        <v>4062</v>
      </c>
      <c r="D1039" t="s">
        <v>2487</v>
      </c>
      <c r="E1039" t="s">
        <v>4137</v>
      </c>
      <c r="F1039" t="s">
        <v>2486</v>
      </c>
      <c r="G1039" t="s">
        <v>6925</v>
      </c>
      <c r="H1039" t="s">
        <v>2425</v>
      </c>
      <c r="I1039" t="s">
        <v>2487</v>
      </c>
    </row>
    <row r="1040" spans="1:9" x14ac:dyDescent="0.2">
      <c r="A1040" t="s">
        <v>5443</v>
      </c>
      <c r="B1040">
        <v>23232</v>
      </c>
      <c r="C1040" t="s">
        <v>4062</v>
      </c>
      <c r="D1040" t="s">
        <v>2489</v>
      </c>
      <c r="E1040" t="s">
        <v>4137</v>
      </c>
      <c r="F1040" t="s">
        <v>2488</v>
      </c>
      <c r="G1040" t="s">
        <v>6926</v>
      </c>
      <c r="H1040" t="s">
        <v>2425</v>
      </c>
      <c r="I1040" t="s">
        <v>2489</v>
      </c>
    </row>
    <row r="1041" spans="1:9" x14ac:dyDescent="0.2">
      <c r="A1041" t="s">
        <v>5468</v>
      </c>
      <c r="B1041">
        <v>23233</v>
      </c>
      <c r="C1041" t="s">
        <v>4062</v>
      </c>
      <c r="D1041" t="s">
        <v>2491</v>
      </c>
      <c r="E1041" t="s">
        <v>4137</v>
      </c>
      <c r="F1041" t="s">
        <v>2490</v>
      </c>
      <c r="G1041" t="s">
        <v>6927</v>
      </c>
      <c r="H1041" t="s">
        <v>2425</v>
      </c>
      <c r="I1041" t="s">
        <v>2491</v>
      </c>
    </row>
    <row r="1042" spans="1:9" x14ac:dyDescent="0.2">
      <c r="A1042" t="s">
        <v>5491</v>
      </c>
      <c r="B1042">
        <v>23234</v>
      </c>
      <c r="C1042" t="s">
        <v>4062</v>
      </c>
      <c r="D1042" t="s">
        <v>2493</v>
      </c>
      <c r="E1042" t="s">
        <v>4137</v>
      </c>
      <c r="F1042" t="s">
        <v>2492</v>
      </c>
      <c r="G1042" t="s">
        <v>6928</v>
      </c>
      <c r="H1042" t="s">
        <v>2425</v>
      </c>
      <c r="I1042" t="s">
        <v>2493</v>
      </c>
    </row>
    <row r="1043" spans="1:9" x14ac:dyDescent="0.2">
      <c r="A1043" t="s">
        <v>5514</v>
      </c>
      <c r="B1043">
        <v>23235</v>
      </c>
      <c r="C1043" t="s">
        <v>4062</v>
      </c>
      <c r="D1043" t="s">
        <v>2495</v>
      </c>
      <c r="E1043" t="s">
        <v>4137</v>
      </c>
      <c r="F1043" t="s">
        <v>2494</v>
      </c>
      <c r="G1043" t="s">
        <v>6929</v>
      </c>
      <c r="H1043" t="s">
        <v>2425</v>
      </c>
      <c r="I1043" t="s">
        <v>2495</v>
      </c>
    </row>
    <row r="1044" spans="1:9" x14ac:dyDescent="0.2">
      <c r="A1044" t="s">
        <v>5532</v>
      </c>
      <c r="B1044">
        <v>23236</v>
      </c>
      <c r="C1044" t="s">
        <v>4062</v>
      </c>
      <c r="D1044" t="s">
        <v>2497</v>
      </c>
      <c r="E1044" t="s">
        <v>4137</v>
      </c>
      <c r="F1044" t="s">
        <v>2496</v>
      </c>
      <c r="G1044" t="s">
        <v>6930</v>
      </c>
      <c r="H1044" t="s">
        <v>2425</v>
      </c>
      <c r="I1044" t="s">
        <v>2497</v>
      </c>
    </row>
    <row r="1045" spans="1:9" x14ac:dyDescent="0.2">
      <c r="A1045" t="s">
        <v>5550</v>
      </c>
      <c r="B1045">
        <v>23237</v>
      </c>
      <c r="C1045" t="s">
        <v>4062</v>
      </c>
      <c r="D1045" t="s">
        <v>2499</v>
      </c>
      <c r="E1045" t="s">
        <v>4137</v>
      </c>
      <c r="F1045" t="s">
        <v>2498</v>
      </c>
      <c r="G1045" t="s">
        <v>6931</v>
      </c>
      <c r="H1045" t="s">
        <v>2425</v>
      </c>
      <c r="I1045" t="s">
        <v>2499</v>
      </c>
    </row>
    <row r="1046" spans="1:9" x14ac:dyDescent="0.2">
      <c r="A1046" t="s">
        <v>5568</v>
      </c>
      <c r="B1046">
        <v>23238</v>
      </c>
      <c r="C1046" t="s">
        <v>4062</v>
      </c>
      <c r="D1046" t="s">
        <v>2501</v>
      </c>
      <c r="E1046" t="s">
        <v>4137</v>
      </c>
      <c r="F1046" t="s">
        <v>2500</v>
      </c>
      <c r="G1046" t="s">
        <v>6932</v>
      </c>
      <c r="H1046" t="s">
        <v>2425</v>
      </c>
      <c r="I1046" t="s">
        <v>2501</v>
      </c>
    </row>
    <row r="1047" spans="1:9" x14ac:dyDescent="0.2">
      <c r="A1047" t="s">
        <v>5586</v>
      </c>
      <c r="B1047">
        <v>23302</v>
      </c>
      <c r="C1047" t="s">
        <v>4062</v>
      </c>
      <c r="D1047" t="s">
        <v>2503</v>
      </c>
      <c r="E1047" t="s">
        <v>4137</v>
      </c>
      <c r="F1047" t="s">
        <v>2502</v>
      </c>
      <c r="G1047" t="s">
        <v>6933</v>
      </c>
      <c r="H1047" t="s">
        <v>2425</v>
      </c>
      <c r="I1047" t="s">
        <v>2503</v>
      </c>
    </row>
    <row r="1048" spans="1:9" x14ac:dyDescent="0.2">
      <c r="A1048" t="s">
        <v>5604</v>
      </c>
      <c r="B1048">
        <v>23342</v>
      </c>
      <c r="C1048" t="s">
        <v>4062</v>
      </c>
      <c r="D1048" t="s">
        <v>2505</v>
      </c>
      <c r="E1048" t="s">
        <v>4137</v>
      </c>
      <c r="F1048" t="s">
        <v>2504</v>
      </c>
      <c r="G1048" t="s">
        <v>6934</v>
      </c>
      <c r="H1048" t="s">
        <v>2425</v>
      </c>
      <c r="I1048" t="s">
        <v>2505</v>
      </c>
    </row>
    <row r="1049" spans="1:9" x14ac:dyDescent="0.2">
      <c r="A1049" t="s">
        <v>5620</v>
      </c>
      <c r="B1049">
        <v>23361</v>
      </c>
      <c r="C1049" t="s">
        <v>4062</v>
      </c>
      <c r="D1049" t="s">
        <v>2507</v>
      </c>
      <c r="E1049" t="s">
        <v>4137</v>
      </c>
      <c r="F1049" t="s">
        <v>2506</v>
      </c>
      <c r="G1049" t="s">
        <v>6935</v>
      </c>
      <c r="H1049" t="s">
        <v>2425</v>
      </c>
      <c r="I1049" t="s">
        <v>2507</v>
      </c>
    </row>
    <row r="1050" spans="1:9" x14ac:dyDescent="0.2">
      <c r="A1050" t="s">
        <v>5636</v>
      </c>
      <c r="B1050">
        <v>23362</v>
      </c>
      <c r="C1050" t="s">
        <v>4062</v>
      </c>
      <c r="D1050" t="s">
        <v>2509</v>
      </c>
      <c r="E1050" t="s">
        <v>4137</v>
      </c>
      <c r="F1050" t="s">
        <v>2508</v>
      </c>
      <c r="G1050" t="s">
        <v>6936</v>
      </c>
      <c r="H1050" t="s">
        <v>2425</v>
      </c>
      <c r="I1050" t="s">
        <v>2509</v>
      </c>
    </row>
    <row r="1051" spans="1:9" x14ac:dyDescent="0.2">
      <c r="A1051" t="s">
        <v>5649</v>
      </c>
      <c r="B1051">
        <v>23424</v>
      </c>
      <c r="C1051" t="s">
        <v>4062</v>
      </c>
      <c r="D1051" t="s">
        <v>2511</v>
      </c>
      <c r="E1051" t="s">
        <v>4137</v>
      </c>
      <c r="F1051" t="s">
        <v>2510</v>
      </c>
      <c r="G1051" t="s">
        <v>6937</v>
      </c>
      <c r="H1051" t="s">
        <v>2425</v>
      </c>
      <c r="I1051" t="s">
        <v>2511</v>
      </c>
    </row>
    <row r="1052" spans="1:9" x14ac:dyDescent="0.2">
      <c r="A1052" t="s">
        <v>5662</v>
      </c>
      <c r="B1052">
        <v>23425</v>
      </c>
      <c r="C1052" t="s">
        <v>4062</v>
      </c>
      <c r="D1052" t="s">
        <v>2513</v>
      </c>
      <c r="E1052" t="s">
        <v>4137</v>
      </c>
      <c r="F1052" t="s">
        <v>2512</v>
      </c>
      <c r="G1052" t="s">
        <v>6938</v>
      </c>
      <c r="H1052" t="s">
        <v>2425</v>
      </c>
      <c r="I1052" t="s">
        <v>2513</v>
      </c>
    </row>
    <row r="1053" spans="1:9" x14ac:dyDescent="0.2">
      <c r="A1053" t="s">
        <v>5672</v>
      </c>
      <c r="B1053">
        <v>23427</v>
      </c>
      <c r="C1053" t="s">
        <v>4062</v>
      </c>
      <c r="D1053" t="s">
        <v>2515</v>
      </c>
      <c r="E1053" t="s">
        <v>4137</v>
      </c>
      <c r="F1053" t="s">
        <v>2514</v>
      </c>
      <c r="G1053" t="s">
        <v>6939</v>
      </c>
      <c r="H1053" t="s">
        <v>2425</v>
      </c>
      <c r="I1053" t="s">
        <v>2515</v>
      </c>
    </row>
    <row r="1054" spans="1:9" x14ac:dyDescent="0.2">
      <c r="A1054" t="s">
        <v>5682</v>
      </c>
      <c r="B1054">
        <v>23441</v>
      </c>
      <c r="C1054" t="s">
        <v>4062</v>
      </c>
      <c r="D1054" t="s">
        <v>2517</v>
      </c>
      <c r="E1054" t="s">
        <v>4137</v>
      </c>
      <c r="F1054" t="s">
        <v>2516</v>
      </c>
      <c r="G1054" t="s">
        <v>6940</v>
      </c>
      <c r="H1054" t="s">
        <v>2425</v>
      </c>
      <c r="I1054" t="s">
        <v>2517</v>
      </c>
    </row>
    <row r="1055" spans="1:9" x14ac:dyDescent="0.2">
      <c r="A1055" t="s">
        <v>5691</v>
      </c>
      <c r="B1055">
        <v>23442</v>
      </c>
      <c r="C1055" t="s">
        <v>4062</v>
      </c>
      <c r="D1055" t="s">
        <v>2519</v>
      </c>
      <c r="E1055" t="s">
        <v>4137</v>
      </c>
      <c r="F1055" t="s">
        <v>2518</v>
      </c>
      <c r="G1055" t="s">
        <v>6941</v>
      </c>
      <c r="H1055" t="s">
        <v>2425</v>
      </c>
      <c r="I1055" t="s">
        <v>2519</v>
      </c>
    </row>
    <row r="1056" spans="1:9" x14ac:dyDescent="0.2">
      <c r="A1056" t="s">
        <v>5700</v>
      </c>
      <c r="B1056">
        <v>23445</v>
      </c>
      <c r="C1056" t="s">
        <v>4062</v>
      </c>
      <c r="D1056" t="s">
        <v>2521</v>
      </c>
      <c r="E1056" t="s">
        <v>4137</v>
      </c>
      <c r="F1056" t="s">
        <v>2520</v>
      </c>
      <c r="G1056" t="s">
        <v>6942</v>
      </c>
      <c r="H1056" t="s">
        <v>2425</v>
      </c>
      <c r="I1056" t="s">
        <v>2521</v>
      </c>
    </row>
    <row r="1057" spans="1:9" x14ac:dyDescent="0.2">
      <c r="A1057" t="s">
        <v>5709</v>
      </c>
      <c r="B1057">
        <v>23446</v>
      </c>
      <c r="C1057" t="s">
        <v>4062</v>
      </c>
      <c r="D1057" t="s">
        <v>2054</v>
      </c>
      <c r="E1057" t="s">
        <v>4137</v>
      </c>
      <c r="F1057" t="s">
        <v>2522</v>
      </c>
      <c r="G1057" t="s">
        <v>6943</v>
      </c>
      <c r="H1057" t="s">
        <v>2425</v>
      </c>
      <c r="I1057" t="s">
        <v>2054</v>
      </c>
    </row>
    <row r="1058" spans="1:9" x14ac:dyDescent="0.2">
      <c r="A1058" t="s">
        <v>5718</v>
      </c>
      <c r="B1058">
        <v>23447</v>
      </c>
      <c r="C1058" t="s">
        <v>4062</v>
      </c>
      <c r="D1058" t="s">
        <v>2524</v>
      </c>
      <c r="E1058" t="s">
        <v>4137</v>
      </c>
      <c r="F1058" t="s">
        <v>2523</v>
      </c>
      <c r="G1058" t="s">
        <v>6944</v>
      </c>
      <c r="H1058" t="s">
        <v>2425</v>
      </c>
      <c r="I1058" t="s">
        <v>2524</v>
      </c>
    </row>
    <row r="1059" spans="1:9" x14ac:dyDescent="0.2">
      <c r="A1059" t="s">
        <v>5727</v>
      </c>
      <c r="B1059">
        <v>23501</v>
      </c>
      <c r="C1059" t="s">
        <v>4062</v>
      </c>
      <c r="D1059" t="s">
        <v>2526</v>
      </c>
      <c r="E1059" t="s">
        <v>4137</v>
      </c>
      <c r="F1059" t="s">
        <v>2525</v>
      </c>
      <c r="G1059" t="s">
        <v>6945</v>
      </c>
      <c r="H1059" t="s">
        <v>2425</v>
      </c>
      <c r="I1059" t="s">
        <v>2526</v>
      </c>
    </row>
    <row r="1060" spans="1:9" x14ac:dyDescent="0.2">
      <c r="A1060" t="s">
        <v>5736</v>
      </c>
      <c r="B1060">
        <v>23561</v>
      </c>
      <c r="C1060" t="s">
        <v>4062</v>
      </c>
      <c r="D1060" t="s">
        <v>2528</v>
      </c>
      <c r="E1060" t="s">
        <v>4137</v>
      </c>
      <c r="F1060" t="s">
        <v>2527</v>
      </c>
      <c r="G1060" t="s">
        <v>6946</v>
      </c>
      <c r="H1060" t="s">
        <v>2425</v>
      </c>
      <c r="I1060" t="s">
        <v>2528</v>
      </c>
    </row>
    <row r="1061" spans="1:9" x14ac:dyDescent="0.2">
      <c r="A1061" t="s">
        <v>5745</v>
      </c>
      <c r="B1061">
        <v>23562</v>
      </c>
      <c r="C1061" t="s">
        <v>4062</v>
      </c>
      <c r="D1061" t="s">
        <v>2530</v>
      </c>
      <c r="E1061" t="s">
        <v>4137</v>
      </c>
      <c r="F1061" t="s">
        <v>2529</v>
      </c>
      <c r="G1061" t="s">
        <v>6947</v>
      </c>
      <c r="H1061" t="s">
        <v>2425</v>
      </c>
      <c r="I1061" t="s">
        <v>2530</v>
      </c>
    </row>
    <row r="1062" spans="1:9" x14ac:dyDescent="0.2">
      <c r="A1062" t="s">
        <v>5754</v>
      </c>
      <c r="B1062">
        <v>23563</v>
      </c>
      <c r="C1062" t="s">
        <v>4062</v>
      </c>
      <c r="D1062" t="s">
        <v>2532</v>
      </c>
      <c r="E1062" t="s">
        <v>4137</v>
      </c>
      <c r="F1062" t="s">
        <v>2531</v>
      </c>
      <c r="G1062" t="s">
        <v>6948</v>
      </c>
      <c r="H1062" t="s">
        <v>2425</v>
      </c>
      <c r="I1062" t="s">
        <v>2532</v>
      </c>
    </row>
    <row r="1063" spans="1:9" x14ac:dyDescent="0.2">
      <c r="A1063" t="s">
        <v>4112</v>
      </c>
      <c r="B1063">
        <v>24000</v>
      </c>
      <c r="C1063" t="s">
        <v>4063</v>
      </c>
      <c r="D1063" t="s">
        <v>2534</v>
      </c>
      <c r="E1063" t="s">
        <v>4088</v>
      </c>
      <c r="F1063" t="s">
        <v>2533</v>
      </c>
      <c r="G1063" t="s">
        <v>6949</v>
      </c>
      <c r="H1063" t="s">
        <v>2534</v>
      </c>
    </row>
    <row r="1064" spans="1:9" x14ac:dyDescent="0.2">
      <c r="A1064" t="s">
        <v>4161</v>
      </c>
      <c r="B1064">
        <v>24201</v>
      </c>
      <c r="C1064" t="s">
        <v>4063</v>
      </c>
      <c r="D1064" t="s">
        <v>2536</v>
      </c>
      <c r="E1064" t="s">
        <v>4137</v>
      </c>
      <c r="F1064" t="s">
        <v>2535</v>
      </c>
      <c r="G1064" t="s">
        <v>6950</v>
      </c>
      <c r="H1064" t="s">
        <v>2534</v>
      </c>
      <c r="I1064" t="s">
        <v>2536</v>
      </c>
    </row>
    <row r="1065" spans="1:9" x14ac:dyDescent="0.2">
      <c r="A1065" t="s">
        <v>4209</v>
      </c>
      <c r="B1065">
        <v>24202</v>
      </c>
      <c r="C1065" t="s">
        <v>4063</v>
      </c>
      <c r="D1065" t="s">
        <v>2538</v>
      </c>
      <c r="E1065" t="s">
        <v>4137</v>
      </c>
      <c r="F1065" t="s">
        <v>2537</v>
      </c>
      <c r="G1065" t="s">
        <v>6951</v>
      </c>
      <c r="H1065" t="s">
        <v>2534</v>
      </c>
      <c r="I1065" t="s">
        <v>2538</v>
      </c>
    </row>
    <row r="1066" spans="1:9" x14ac:dyDescent="0.2">
      <c r="A1066" t="s">
        <v>4257</v>
      </c>
      <c r="B1066">
        <v>24203</v>
      </c>
      <c r="C1066" t="s">
        <v>4063</v>
      </c>
      <c r="D1066" t="s">
        <v>2540</v>
      </c>
      <c r="E1066" t="s">
        <v>4137</v>
      </c>
      <c r="F1066" t="s">
        <v>2539</v>
      </c>
      <c r="G1066" t="s">
        <v>6952</v>
      </c>
      <c r="H1066" t="s">
        <v>2534</v>
      </c>
      <c r="I1066" t="s">
        <v>2540</v>
      </c>
    </row>
    <row r="1067" spans="1:9" x14ac:dyDescent="0.2">
      <c r="A1067" t="s">
        <v>4305</v>
      </c>
      <c r="B1067">
        <v>24204</v>
      </c>
      <c r="C1067" t="s">
        <v>4063</v>
      </c>
      <c r="D1067" t="s">
        <v>2542</v>
      </c>
      <c r="E1067" t="s">
        <v>4137</v>
      </c>
      <c r="F1067" t="s">
        <v>2541</v>
      </c>
      <c r="G1067" t="s">
        <v>6953</v>
      </c>
      <c r="H1067" t="s">
        <v>2534</v>
      </c>
      <c r="I1067" t="s">
        <v>2542</v>
      </c>
    </row>
    <row r="1068" spans="1:9" x14ac:dyDescent="0.2">
      <c r="A1068" t="s">
        <v>4353</v>
      </c>
      <c r="B1068">
        <v>24205</v>
      </c>
      <c r="C1068" t="s">
        <v>4063</v>
      </c>
      <c r="D1068" t="s">
        <v>2544</v>
      </c>
      <c r="E1068" t="s">
        <v>4137</v>
      </c>
      <c r="F1068" t="s">
        <v>2543</v>
      </c>
      <c r="G1068" t="s">
        <v>6954</v>
      </c>
      <c r="H1068" t="s">
        <v>2534</v>
      </c>
      <c r="I1068" t="s">
        <v>2544</v>
      </c>
    </row>
    <row r="1069" spans="1:9" x14ac:dyDescent="0.2">
      <c r="A1069" t="s">
        <v>4401</v>
      </c>
      <c r="B1069">
        <v>24207</v>
      </c>
      <c r="C1069" t="s">
        <v>4063</v>
      </c>
      <c r="D1069" t="s">
        <v>2546</v>
      </c>
      <c r="E1069" t="s">
        <v>4137</v>
      </c>
      <c r="F1069" t="s">
        <v>2545</v>
      </c>
      <c r="G1069" t="s">
        <v>6955</v>
      </c>
      <c r="H1069" t="s">
        <v>2534</v>
      </c>
      <c r="I1069" t="s">
        <v>2546</v>
      </c>
    </row>
    <row r="1070" spans="1:9" x14ac:dyDescent="0.2">
      <c r="A1070" t="s">
        <v>4449</v>
      </c>
      <c r="B1070">
        <v>24208</v>
      </c>
      <c r="C1070" t="s">
        <v>4063</v>
      </c>
      <c r="D1070" t="s">
        <v>2548</v>
      </c>
      <c r="E1070" t="s">
        <v>4137</v>
      </c>
      <c r="F1070" t="s">
        <v>2547</v>
      </c>
      <c r="G1070" t="s">
        <v>6956</v>
      </c>
      <c r="H1070" t="s">
        <v>2534</v>
      </c>
      <c r="I1070" t="s">
        <v>2548</v>
      </c>
    </row>
    <row r="1071" spans="1:9" x14ac:dyDescent="0.2">
      <c r="A1071" t="s">
        <v>4497</v>
      </c>
      <c r="B1071">
        <v>24209</v>
      </c>
      <c r="C1071" t="s">
        <v>4063</v>
      </c>
      <c r="D1071" t="s">
        <v>2550</v>
      </c>
      <c r="E1071" t="s">
        <v>4137</v>
      </c>
      <c r="F1071" t="s">
        <v>2549</v>
      </c>
      <c r="G1071" t="s">
        <v>6957</v>
      </c>
      <c r="H1071" t="s">
        <v>2534</v>
      </c>
      <c r="I1071" t="s">
        <v>2550</v>
      </c>
    </row>
    <row r="1072" spans="1:9" x14ac:dyDescent="0.2">
      <c r="A1072" t="s">
        <v>4545</v>
      </c>
      <c r="B1072">
        <v>24210</v>
      </c>
      <c r="C1072" t="s">
        <v>4063</v>
      </c>
      <c r="D1072" t="s">
        <v>2552</v>
      </c>
      <c r="E1072" t="s">
        <v>4137</v>
      </c>
      <c r="F1072" t="s">
        <v>2551</v>
      </c>
      <c r="G1072" t="s">
        <v>6958</v>
      </c>
      <c r="H1072" t="s">
        <v>2534</v>
      </c>
      <c r="I1072" t="s">
        <v>2552</v>
      </c>
    </row>
    <row r="1073" spans="1:9" x14ac:dyDescent="0.2">
      <c r="A1073" t="s">
        <v>4593</v>
      </c>
      <c r="B1073">
        <v>24211</v>
      </c>
      <c r="C1073" t="s">
        <v>4063</v>
      </c>
      <c r="D1073" t="s">
        <v>2554</v>
      </c>
      <c r="E1073" t="s">
        <v>4137</v>
      </c>
      <c r="F1073" t="s">
        <v>2553</v>
      </c>
      <c r="G1073" t="s">
        <v>6959</v>
      </c>
      <c r="H1073" t="s">
        <v>2534</v>
      </c>
      <c r="I1073" t="s">
        <v>2554</v>
      </c>
    </row>
    <row r="1074" spans="1:9" x14ac:dyDescent="0.2">
      <c r="A1074" t="s">
        <v>4641</v>
      </c>
      <c r="B1074">
        <v>24212</v>
      </c>
      <c r="C1074" t="s">
        <v>4063</v>
      </c>
      <c r="D1074" t="s">
        <v>2556</v>
      </c>
      <c r="E1074" t="s">
        <v>4137</v>
      </c>
      <c r="F1074" t="s">
        <v>2555</v>
      </c>
      <c r="G1074" t="s">
        <v>6960</v>
      </c>
      <c r="H1074" t="s">
        <v>2534</v>
      </c>
      <c r="I1074" t="s">
        <v>2556</v>
      </c>
    </row>
    <row r="1075" spans="1:9" x14ac:dyDescent="0.2">
      <c r="A1075" t="s">
        <v>4689</v>
      </c>
      <c r="B1075">
        <v>24214</v>
      </c>
      <c r="C1075" t="s">
        <v>4063</v>
      </c>
      <c r="D1075" t="s">
        <v>2558</v>
      </c>
      <c r="E1075" t="s">
        <v>4137</v>
      </c>
      <c r="F1075" t="s">
        <v>2557</v>
      </c>
      <c r="G1075" t="s">
        <v>6961</v>
      </c>
      <c r="H1075" t="s">
        <v>2534</v>
      </c>
      <c r="I1075" t="s">
        <v>2558</v>
      </c>
    </row>
    <row r="1076" spans="1:9" x14ac:dyDescent="0.2">
      <c r="A1076" t="s">
        <v>4737</v>
      </c>
      <c r="B1076">
        <v>24215</v>
      </c>
      <c r="C1076" t="s">
        <v>4063</v>
      </c>
      <c r="D1076" t="s">
        <v>2560</v>
      </c>
      <c r="E1076" t="s">
        <v>4137</v>
      </c>
      <c r="F1076" t="s">
        <v>2559</v>
      </c>
      <c r="G1076" t="s">
        <v>6962</v>
      </c>
      <c r="H1076" t="s">
        <v>2534</v>
      </c>
      <c r="I1076" t="s">
        <v>2560</v>
      </c>
    </row>
    <row r="1077" spans="1:9" x14ac:dyDescent="0.2">
      <c r="A1077" t="s">
        <v>4785</v>
      </c>
      <c r="B1077">
        <v>24216</v>
      </c>
      <c r="C1077" t="s">
        <v>4063</v>
      </c>
      <c r="D1077" t="s">
        <v>2562</v>
      </c>
      <c r="E1077" t="s">
        <v>4137</v>
      </c>
      <c r="F1077" t="s">
        <v>2561</v>
      </c>
      <c r="G1077" t="s">
        <v>6963</v>
      </c>
      <c r="H1077" t="s">
        <v>2534</v>
      </c>
      <c r="I1077" t="s">
        <v>2562</v>
      </c>
    </row>
    <row r="1078" spans="1:9" x14ac:dyDescent="0.2">
      <c r="A1078" t="s">
        <v>4833</v>
      </c>
      <c r="B1078">
        <v>24303</v>
      </c>
      <c r="C1078" t="s">
        <v>4063</v>
      </c>
      <c r="D1078" t="s">
        <v>2564</v>
      </c>
      <c r="E1078" t="s">
        <v>4137</v>
      </c>
      <c r="F1078" t="s">
        <v>2563</v>
      </c>
      <c r="G1078" t="s">
        <v>6964</v>
      </c>
      <c r="H1078" t="s">
        <v>2534</v>
      </c>
      <c r="I1078" t="s">
        <v>2564</v>
      </c>
    </row>
    <row r="1079" spans="1:9" x14ac:dyDescent="0.2">
      <c r="A1079" t="s">
        <v>4880</v>
      </c>
      <c r="B1079">
        <v>24324</v>
      </c>
      <c r="C1079" t="s">
        <v>4063</v>
      </c>
      <c r="D1079" t="s">
        <v>2566</v>
      </c>
      <c r="E1079" t="s">
        <v>4137</v>
      </c>
      <c r="F1079" t="s">
        <v>2565</v>
      </c>
      <c r="G1079" t="s">
        <v>6965</v>
      </c>
      <c r="H1079" t="s">
        <v>2534</v>
      </c>
      <c r="I1079" t="s">
        <v>2566</v>
      </c>
    </row>
    <row r="1080" spans="1:9" x14ac:dyDescent="0.2">
      <c r="A1080" t="s">
        <v>4927</v>
      </c>
      <c r="B1080">
        <v>24341</v>
      </c>
      <c r="C1080" t="s">
        <v>4063</v>
      </c>
      <c r="D1080" t="s">
        <v>2568</v>
      </c>
      <c r="E1080" t="s">
        <v>4137</v>
      </c>
      <c r="F1080" t="s">
        <v>2567</v>
      </c>
      <c r="G1080" t="s">
        <v>6966</v>
      </c>
      <c r="H1080" t="s">
        <v>2534</v>
      </c>
      <c r="I1080" t="s">
        <v>2568</v>
      </c>
    </row>
    <row r="1081" spans="1:9" x14ac:dyDescent="0.2">
      <c r="A1081" t="s">
        <v>4973</v>
      </c>
      <c r="B1081">
        <v>24343</v>
      </c>
      <c r="C1081" t="s">
        <v>4063</v>
      </c>
      <c r="D1081" t="s">
        <v>1096</v>
      </c>
      <c r="E1081" t="s">
        <v>4137</v>
      </c>
      <c r="F1081" t="s">
        <v>2569</v>
      </c>
      <c r="G1081" t="s">
        <v>6967</v>
      </c>
      <c r="H1081" t="s">
        <v>2534</v>
      </c>
      <c r="I1081" t="s">
        <v>1096</v>
      </c>
    </row>
    <row r="1082" spans="1:9" x14ac:dyDescent="0.2">
      <c r="A1082" t="s">
        <v>5018</v>
      </c>
      <c r="B1082">
        <v>24344</v>
      </c>
      <c r="C1082" t="s">
        <v>4063</v>
      </c>
      <c r="D1082" t="s">
        <v>2571</v>
      </c>
      <c r="E1082" t="s">
        <v>4137</v>
      </c>
      <c r="F1082" t="s">
        <v>2570</v>
      </c>
      <c r="G1082" t="s">
        <v>6968</v>
      </c>
      <c r="H1082" t="s">
        <v>2534</v>
      </c>
      <c r="I1082" t="s">
        <v>2571</v>
      </c>
    </row>
    <row r="1083" spans="1:9" x14ac:dyDescent="0.2">
      <c r="A1083" t="s">
        <v>5061</v>
      </c>
      <c r="B1083">
        <v>24441</v>
      </c>
      <c r="C1083" t="s">
        <v>4063</v>
      </c>
      <c r="D1083" t="s">
        <v>2573</v>
      </c>
      <c r="E1083" t="s">
        <v>4137</v>
      </c>
      <c r="F1083" t="s">
        <v>2572</v>
      </c>
      <c r="G1083" t="s">
        <v>6969</v>
      </c>
      <c r="H1083" t="s">
        <v>2534</v>
      </c>
      <c r="I1083" t="s">
        <v>2573</v>
      </c>
    </row>
    <row r="1084" spans="1:9" x14ac:dyDescent="0.2">
      <c r="A1084" t="s">
        <v>5100</v>
      </c>
      <c r="B1084">
        <v>24442</v>
      </c>
      <c r="C1084" t="s">
        <v>4063</v>
      </c>
      <c r="D1084" t="s">
        <v>1455</v>
      </c>
      <c r="E1084" t="s">
        <v>4137</v>
      </c>
      <c r="F1084" t="s">
        <v>2574</v>
      </c>
      <c r="G1084" t="s">
        <v>6970</v>
      </c>
      <c r="H1084" t="s">
        <v>2534</v>
      </c>
      <c r="I1084" t="s">
        <v>1455</v>
      </c>
    </row>
    <row r="1085" spans="1:9" x14ac:dyDescent="0.2">
      <c r="A1085" t="s">
        <v>5137</v>
      </c>
      <c r="B1085">
        <v>24443</v>
      </c>
      <c r="C1085" t="s">
        <v>4063</v>
      </c>
      <c r="D1085" t="s">
        <v>2576</v>
      </c>
      <c r="E1085" t="s">
        <v>4137</v>
      </c>
      <c r="F1085" t="s">
        <v>2575</v>
      </c>
      <c r="G1085" t="s">
        <v>6971</v>
      </c>
      <c r="H1085" t="s">
        <v>2534</v>
      </c>
      <c r="I1085" t="s">
        <v>2576</v>
      </c>
    </row>
    <row r="1086" spans="1:9" x14ac:dyDescent="0.2">
      <c r="A1086" t="s">
        <v>5173</v>
      </c>
      <c r="B1086">
        <v>24461</v>
      </c>
      <c r="C1086" t="s">
        <v>4063</v>
      </c>
      <c r="D1086" t="s">
        <v>2578</v>
      </c>
      <c r="E1086" t="s">
        <v>4137</v>
      </c>
      <c r="F1086" t="s">
        <v>2577</v>
      </c>
      <c r="G1086" t="s">
        <v>6972</v>
      </c>
      <c r="H1086" t="s">
        <v>2534</v>
      </c>
      <c r="I1086" t="s">
        <v>2578</v>
      </c>
    </row>
    <row r="1087" spans="1:9" x14ac:dyDescent="0.2">
      <c r="A1087" t="s">
        <v>5209</v>
      </c>
      <c r="B1087">
        <v>24470</v>
      </c>
      <c r="C1087" t="s">
        <v>4063</v>
      </c>
      <c r="D1087" t="s">
        <v>2580</v>
      </c>
      <c r="E1087" t="s">
        <v>4137</v>
      </c>
      <c r="F1087" t="s">
        <v>2579</v>
      </c>
      <c r="G1087" t="s">
        <v>6973</v>
      </c>
      <c r="H1087" t="s">
        <v>2534</v>
      </c>
      <c r="I1087" t="s">
        <v>2580</v>
      </c>
    </row>
    <row r="1088" spans="1:9" x14ac:dyDescent="0.2">
      <c r="A1088" t="s">
        <v>5244</v>
      </c>
      <c r="B1088">
        <v>24471</v>
      </c>
      <c r="C1088" t="s">
        <v>4063</v>
      </c>
      <c r="D1088" t="s">
        <v>2582</v>
      </c>
      <c r="E1088" t="s">
        <v>4137</v>
      </c>
      <c r="F1088" t="s">
        <v>2581</v>
      </c>
      <c r="G1088" t="s">
        <v>6974</v>
      </c>
      <c r="H1088" t="s">
        <v>2534</v>
      </c>
      <c r="I1088" t="s">
        <v>2582</v>
      </c>
    </row>
    <row r="1089" spans="1:9" x14ac:dyDescent="0.2">
      <c r="A1089" t="s">
        <v>5276</v>
      </c>
      <c r="B1089">
        <v>24472</v>
      </c>
      <c r="C1089" t="s">
        <v>4063</v>
      </c>
      <c r="D1089" t="s">
        <v>2584</v>
      </c>
      <c r="E1089" t="s">
        <v>4137</v>
      </c>
      <c r="F1089" t="s">
        <v>2583</v>
      </c>
      <c r="G1089" t="s">
        <v>6975</v>
      </c>
      <c r="H1089" t="s">
        <v>2534</v>
      </c>
      <c r="I1089" t="s">
        <v>2584</v>
      </c>
    </row>
    <row r="1090" spans="1:9" x14ac:dyDescent="0.2">
      <c r="A1090" t="s">
        <v>5308</v>
      </c>
      <c r="B1090">
        <v>24543</v>
      </c>
      <c r="C1090" t="s">
        <v>4063</v>
      </c>
      <c r="D1090" t="s">
        <v>2586</v>
      </c>
      <c r="E1090" t="s">
        <v>4137</v>
      </c>
      <c r="F1090" t="s">
        <v>2585</v>
      </c>
      <c r="G1090" t="s">
        <v>6976</v>
      </c>
      <c r="H1090" t="s">
        <v>2534</v>
      </c>
      <c r="I1090" t="s">
        <v>2586</v>
      </c>
    </row>
    <row r="1091" spans="1:9" x14ac:dyDescent="0.2">
      <c r="A1091" t="s">
        <v>5337</v>
      </c>
      <c r="B1091">
        <v>24561</v>
      </c>
      <c r="C1091" t="s">
        <v>4063</v>
      </c>
      <c r="D1091" t="s">
        <v>2588</v>
      </c>
      <c r="E1091" t="s">
        <v>4137</v>
      </c>
      <c r="F1091" t="s">
        <v>2587</v>
      </c>
      <c r="G1091" t="s">
        <v>6977</v>
      </c>
      <c r="H1091" t="s">
        <v>2534</v>
      </c>
      <c r="I1091" t="s">
        <v>2588</v>
      </c>
    </row>
    <row r="1092" spans="1:9" x14ac:dyDescent="0.2">
      <c r="A1092" t="s">
        <v>5365</v>
      </c>
      <c r="B1092">
        <v>24562</v>
      </c>
      <c r="C1092" t="s">
        <v>4063</v>
      </c>
      <c r="D1092" t="s">
        <v>2590</v>
      </c>
      <c r="E1092" t="s">
        <v>4137</v>
      </c>
      <c r="F1092" t="s">
        <v>2589</v>
      </c>
      <c r="G1092" t="s">
        <v>6978</v>
      </c>
      <c r="H1092" t="s">
        <v>2534</v>
      </c>
      <c r="I1092" t="s">
        <v>2590</v>
      </c>
    </row>
    <row r="1093" spans="1:9" x14ac:dyDescent="0.2">
      <c r="A1093" t="s">
        <v>4113</v>
      </c>
      <c r="B1093">
        <v>25000</v>
      </c>
      <c r="C1093" t="s">
        <v>4064</v>
      </c>
      <c r="D1093" t="s">
        <v>2592</v>
      </c>
      <c r="E1093" t="s">
        <v>4088</v>
      </c>
      <c r="F1093" t="s">
        <v>2591</v>
      </c>
      <c r="G1093" t="s">
        <v>6979</v>
      </c>
      <c r="H1093" t="s">
        <v>2592</v>
      </c>
    </row>
    <row r="1094" spans="1:9" x14ac:dyDescent="0.2">
      <c r="A1094" t="s">
        <v>4162</v>
      </c>
      <c r="B1094">
        <v>25201</v>
      </c>
      <c r="C1094" t="s">
        <v>4064</v>
      </c>
      <c r="D1094" t="s">
        <v>2594</v>
      </c>
      <c r="E1094" t="s">
        <v>4137</v>
      </c>
      <c r="F1094" t="s">
        <v>2593</v>
      </c>
      <c r="G1094" t="s">
        <v>6980</v>
      </c>
      <c r="H1094" t="s">
        <v>2592</v>
      </c>
      <c r="I1094" t="s">
        <v>2594</v>
      </c>
    </row>
    <row r="1095" spans="1:9" x14ac:dyDescent="0.2">
      <c r="A1095" t="s">
        <v>4210</v>
      </c>
      <c r="B1095">
        <v>25202</v>
      </c>
      <c r="C1095" t="s">
        <v>4064</v>
      </c>
      <c r="D1095" t="s">
        <v>2596</v>
      </c>
      <c r="E1095" t="s">
        <v>4137</v>
      </c>
      <c r="F1095" t="s">
        <v>2595</v>
      </c>
      <c r="G1095" t="s">
        <v>6981</v>
      </c>
      <c r="H1095" t="s">
        <v>2592</v>
      </c>
      <c r="I1095" t="s">
        <v>2596</v>
      </c>
    </row>
    <row r="1096" spans="1:9" x14ac:dyDescent="0.2">
      <c r="A1096" t="s">
        <v>4258</v>
      </c>
      <c r="B1096">
        <v>25203</v>
      </c>
      <c r="C1096" t="s">
        <v>4064</v>
      </c>
      <c r="D1096" t="s">
        <v>2598</v>
      </c>
      <c r="E1096" t="s">
        <v>4137</v>
      </c>
      <c r="F1096" t="s">
        <v>2597</v>
      </c>
      <c r="G1096" t="s">
        <v>6982</v>
      </c>
      <c r="H1096" t="s">
        <v>2592</v>
      </c>
      <c r="I1096" t="s">
        <v>2598</v>
      </c>
    </row>
    <row r="1097" spans="1:9" x14ac:dyDescent="0.2">
      <c r="A1097" t="s">
        <v>4306</v>
      </c>
      <c r="B1097">
        <v>25204</v>
      </c>
      <c r="C1097" t="s">
        <v>4064</v>
      </c>
      <c r="D1097" t="s">
        <v>2600</v>
      </c>
      <c r="E1097" t="s">
        <v>4137</v>
      </c>
      <c r="F1097" t="s">
        <v>2599</v>
      </c>
      <c r="G1097" t="s">
        <v>6983</v>
      </c>
      <c r="H1097" t="s">
        <v>2592</v>
      </c>
      <c r="I1097" t="s">
        <v>2600</v>
      </c>
    </row>
    <row r="1098" spans="1:9" x14ac:dyDescent="0.2">
      <c r="A1098" t="s">
        <v>4354</v>
      </c>
      <c r="B1098">
        <v>25206</v>
      </c>
      <c r="C1098" t="s">
        <v>4064</v>
      </c>
      <c r="D1098" t="s">
        <v>2602</v>
      </c>
      <c r="E1098" t="s">
        <v>4137</v>
      </c>
      <c r="F1098" t="s">
        <v>2601</v>
      </c>
      <c r="G1098" t="s">
        <v>6984</v>
      </c>
      <c r="H1098" t="s">
        <v>2592</v>
      </c>
      <c r="I1098" t="s">
        <v>2602</v>
      </c>
    </row>
    <row r="1099" spans="1:9" x14ac:dyDescent="0.2">
      <c r="A1099" t="s">
        <v>4402</v>
      </c>
      <c r="B1099">
        <v>25207</v>
      </c>
      <c r="C1099" t="s">
        <v>4064</v>
      </c>
      <c r="D1099" t="s">
        <v>2604</v>
      </c>
      <c r="E1099" t="s">
        <v>4137</v>
      </c>
      <c r="F1099" t="s">
        <v>2603</v>
      </c>
      <c r="G1099" t="s">
        <v>6985</v>
      </c>
      <c r="H1099" t="s">
        <v>2592</v>
      </c>
      <c r="I1099" t="s">
        <v>2604</v>
      </c>
    </row>
    <row r="1100" spans="1:9" x14ac:dyDescent="0.2">
      <c r="A1100" t="s">
        <v>4450</v>
      </c>
      <c r="B1100">
        <v>25208</v>
      </c>
      <c r="C1100" t="s">
        <v>4064</v>
      </c>
      <c r="D1100" t="s">
        <v>2606</v>
      </c>
      <c r="E1100" t="s">
        <v>4137</v>
      </c>
      <c r="F1100" t="s">
        <v>2605</v>
      </c>
      <c r="G1100" t="s">
        <v>6986</v>
      </c>
      <c r="H1100" t="s">
        <v>2592</v>
      </c>
      <c r="I1100" t="s">
        <v>2606</v>
      </c>
    </row>
    <row r="1101" spans="1:9" x14ac:dyDescent="0.2">
      <c r="A1101" t="s">
        <v>4498</v>
      </c>
      <c r="B1101">
        <v>25209</v>
      </c>
      <c r="C1101" t="s">
        <v>4064</v>
      </c>
      <c r="D1101" t="s">
        <v>2608</v>
      </c>
      <c r="E1101" t="s">
        <v>4137</v>
      </c>
      <c r="F1101" t="s">
        <v>2607</v>
      </c>
      <c r="G1101" t="s">
        <v>6987</v>
      </c>
      <c r="H1101" t="s">
        <v>2592</v>
      </c>
      <c r="I1101" t="s">
        <v>2608</v>
      </c>
    </row>
    <row r="1102" spans="1:9" x14ac:dyDescent="0.2">
      <c r="A1102" t="s">
        <v>4546</v>
      </c>
      <c r="B1102">
        <v>25210</v>
      </c>
      <c r="C1102" t="s">
        <v>4064</v>
      </c>
      <c r="D1102" t="s">
        <v>2610</v>
      </c>
      <c r="E1102" t="s">
        <v>4137</v>
      </c>
      <c r="F1102" t="s">
        <v>2609</v>
      </c>
      <c r="G1102" t="s">
        <v>6988</v>
      </c>
      <c r="H1102" t="s">
        <v>2592</v>
      </c>
      <c r="I1102" t="s">
        <v>2610</v>
      </c>
    </row>
    <row r="1103" spans="1:9" x14ac:dyDescent="0.2">
      <c r="A1103" t="s">
        <v>4594</v>
      </c>
      <c r="B1103">
        <v>25211</v>
      </c>
      <c r="C1103" t="s">
        <v>4064</v>
      </c>
      <c r="D1103" t="s">
        <v>2612</v>
      </c>
      <c r="E1103" t="s">
        <v>4137</v>
      </c>
      <c r="F1103" t="s">
        <v>2611</v>
      </c>
      <c r="G1103" t="s">
        <v>6989</v>
      </c>
      <c r="H1103" t="s">
        <v>2592</v>
      </c>
      <c r="I1103" t="s">
        <v>2612</v>
      </c>
    </row>
    <row r="1104" spans="1:9" x14ac:dyDescent="0.2">
      <c r="A1104" t="s">
        <v>4642</v>
      </c>
      <c r="B1104">
        <v>25212</v>
      </c>
      <c r="C1104" t="s">
        <v>4064</v>
      </c>
      <c r="D1104" t="s">
        <v>2614</v>
      </c>
      <c r="E1104" t="s">
        <v>4137</v>
      </c>
      <c r="F1104" t="s">
        <v>2613</v>
      </c>
      <c r="G1104" t="s">
        <v>6990</v>
      </c>
      <c r="H1104" t="s">
        <v>2592</v>
      </c>
      <c r="I1104" t="s">
        <v>2614</v>
      </c>
    </row>
    <row r="1105" spans="1:9" x14ac:dyDescent="0.2">
      <c r="A1105" t="s">
        <v>4690</v>
      </c>
      <c r="B1105">
        <v>25213</v>
      </c>
      <c r="C1105" t="s">
        <v>4064</v>
      </c>
      <c r="D1105" t="s">
        <v>2616</v>
      </c>
      <c r="E1105" t="s">
        <v>4137</v>
      </c>
      <c r="F1105" t="s">
        <v>2615</v>
      </c>
      <c r="G1105" t="s">
        <v>6991</v>
      </c>
      <c r="H1105" t="s">
        <v>2592</v>
      </c>
      <c r="I1105" t="s">
        <v>2616</v>
      </c>
    </row>
    <row r="1106" spans="1:9" x14ac:dyDescent="0.2">
      <c r="A1106" t="s">
        <v>4738</v>
      </c>
      <c r="B1106">
        <v>25214</v>
      </c>
      <c r="C1106" t="s">
        <v>4064</v>
      </c>
      <c r="D1106" t="s">
        <v>2618</v>
      </c>
      <c r="E1106" t="s">
        <v>4137</v>
      </c>
      <c r="F1106" t="s">
        <v>2617</v>
      </c>
      <c r="G1106" t="s">
        <v>6992</v>
      </c>
      <c r="H1106" t="s">
        <v>2592</v>
      </c>
      <c r="I1106" t="s">
        <v>2618</v>
      </c>
    </row>
    <row r="1107" spans="1:9" x14ac:dyDescent="0.2">
      <c r="A1107" t="s">
        <v>4786</v>
      </c>
      <c r="B1107">
        <v>25383</v>
      </c>
      <c r="C1107" t="s">
        <v>4064</v>
      </c>
      <c r="D1107" t="s">
        <v>2620</v>
      </c>
      <c r="E1107" t="s">
        <v>4137</v>
      </c>
      <c r="F1107" t="s">
        <v>2619</v>
      </c>
      <c r="G1107" t="s">
        <v>6993</v>
      </c>
      <c r="H1107" t="s">
        <v>2592</v>
      </c>
      <c r="I1107" t="s">
        <v>2620</v>
      </c>
    </row>
    <row r="1108" spans="1:9" x14ac:dyDescent="0.2">
      <c r="A1108" t="s">
        <v>4834</v>
      </c>
      <c r="B1108">
        <v>25384</v>
      </c>
      <c r="C1108" t="s">
        <v>4064</v>
      </c>
      <c r="D1108" t="s">
        <v>2622</v>
      </c>
      <c r="E1108" t="s">
        <v>4137</v>
      </c>
      <c r="F1108" t="s">
        <v>2621</v>
      </c>
      <c r="G1108" t="s">
        <v>6994</v>
      </c>
      <c r="H1108" t="s">
        <v>2592</v>
      </c>
      <c r="I1108" t="s">
        <v>2622</v>
      </c>
    </row>
    <row r="1109" spans="1:9" x14ac:dyDescent="0.2">
      <c r="A1109" t="s">
        <v>4881</v>
      </c>
      <c r="B1109">
        <v>25425</v>
      </c>
      <c r="C1109" t="s">
        <v>4064</v>
      </c>
      <c r="D1109" t="s">
        <v>2624</v>
      </c>
      <c r="E1109" t="s">
        <v>4137</v>
      </c>
      <c r="F1109" t="s">
        <v>2623</v>
      </c>
      <c r="G1109" t="s">
        <v>6995</v>
      </c>
      <c r="H1109" t="s">
        <v>2592</v>
      </c>
      <c r="I1109" t="s">
        <v>2624</v>
      </c>
    </row>
    <row r="1110" spans="1:9" x14ac:dyDescent="0.2">
      <c r="A1110" t="s">
        <v>4928</v>
      </c>
      <c r="B1110">
        <v>25441</v>
      </c>
      <c r="C1110" t="s">
        <v>4064</v>
      </c>
      <c r="D1110" t="s">
        <v>2626</v>
      </c>
      <c r="E1110" t="s">
        <v>4137</v>
      </c>
      <c r="F1110" t="s">
        <v>2625</v>
      </c>
      <c r="G1110" t="s">
        <v>6996</v>
      </c>
      <c r="H1110" t="s">
        <v>2592</v>
      </c>
      <c r="I1110" t="s">
        <v>2626</v>
      </c>
    </row>
    <row r="1111" spans="1:9" x14ac:dyDescent="0.2">
      <c r="A1111" t="s">
        <v>4974</v>
      </c>
      <c r="B1111">
        <v>25442</v>
      </c>
      <c r="C1111" t="s">
        <v>4064</v>
      </c>
      <c r="D1111" t="s">
        <v>2628</v>
      </c>
      <c r="E1111" t="s">
        <v>4137</v>
      </c>
      <c r="F1111" t="s">
        <v>2627</v>
      </c>
      <c r="G1111" t="s">
        <v>6997</v>
      </c>
      <c r="H1111" t="s">
        <v>2592</v>
      </c>
      <c r="I1111" t="s">
        <v>2628</v>
      </c>
    </row>
    <row r="1112" spans="1:9" x14ac:dyDescent="0.2">
      <c r="A1112" t="s">
        <v>5019</v>
      </c>
      <c r="B1112">
        <v>25443</v>
      </c>
      <c r="C1112" t="s">
        <v>4064</v>
      </c>
      <c r="D1112" t="s">
        <v>2630</v>
      </c>
      <c r="E1112" t="s">
        <v>4137</v>
      </c>
      <c r="F1112" t="s">
        <v>2629</v>
      </c>
      <c r="G1112" t="s">
        <v>6998</v>
      </c>
      <c r="H1112" t="s">
        <v>2592</v>
      </c>
      <c r="I1112" t="s">
        <v>2630</v>
      </c>
    </row>
    <row r="1113" spans="1:9" x14ac:dyDescent="0.2">
      <c r="A1113" t="s">
        <v>4114</v>
      </c>
      <c r="B1113">
        <v>26000</v>
      </c>
      <c r="C1113" t="s">
        <v>4065</v>
      </c>
      <c r="D1113" t="s">
        <v>2632</v>
      </c>
      <c r="E1113" t="s">
        <v>4088</v>
      </c>
      <c r="F1113" t="s">
        <v>2631</v>
      </c>
      <c r="G1113" t="s">
        <v>6999</v>
      </c>
      <c r="H1113" t="s">
        <v>2632</v>
      </c>
    </row>
    <row r="1114" spans="1:9" x14ac:dyDescent="0.2">
      <c r="A1114" t="s">
        <v>4163</v>
      </c>
      <c r="B1114">
        <v>26100</v>
      </c>
      <c r="C1114" t="s">
        <v>4065</v>
      </c>
      <c r="D1114" t="s">
        <v>2634</v>
      </c>
      <c r="E1114" t="s">
        <v>4137</v>
      </c>
      <c r="F1114" t="s">
        <v>2633</v>
      </c>
      <c r="G1114" t="s">
        <v>7000</v>
      </c>
      <c r="H1114" t="s">
        <v>2632</v>
      </c>
      <c r="I1114" t="s">
        <v>2634</v>
      </c>
    </row>
    <row r="1115" spans="1:9" x14ac:dyDescent="0.2">
      <c r="A1115" t="s">
        <v>4211</v>
      </c>
      <c r="B1115">
        <v>26201</v>
      </c>
      <c r="C1115" t="s">
        <v>4065</v>
      </c>
      <c r="D1115" t="s">
        <v>2636</v>
      </c>
      <c r="E1115" t="s">
        <v>4137</v>
      </c>
      <c r="F1115" t="s">
        <v>2635</v>
      </c>
      <c r="G1115" t="s">
        <v>7001</v>
      </c>
      <c r="H1115" t="s">
        <v>2632</v>
      </c>
      <c r="I1115" t="s">
        <v>2636</v>
      </c>
    </row>
    <row r="1116" spans="1:9" x14ac:dyDescent="0.2">
      <c r="A1116" t="s">
        <v>4259</v>
      </c>
      <c r="B1116">
        <v>26202</v>
      </c>
      <c r="C1116" t="s">
        <v>4065</v>
      </c>
      <c r="D1116" t="s">
        <v>2638</v>
      </c>
      <c r="E1116" t="s">
        <v>4137</v>
      </c>
      <c r="F1116" t="s">
        <v>2637</v>
      </c>
      <c r="G1116" t="s">
        <v>7002</v>
      </c>
      <c r="H1116" t="s">
        <v>2632</v>
      </c>
      <c r="I1116" t="s">
        <v>2638</v>
      </c>
    </row>
    <row r="1117" spans="1:9" x14ac:dyDescent="0.2">
      <c r="A1117" t="s">
        <v>4307</v>
      </c>
      <c r="B1117">
        <v>26203</v>
      </c>
      <c r="C1117" t="s">
        <v>4065</v>
      </c>
      <c r="D1117" t="s">
        <v>2640</v>
      </c>
      <c r="E1117" t="s">
        <v>4137</v>
      </c>
      <c r="F1117" t="s">
        <v>2639</v>
      </c>
      <c r="G1117" t="s">
        <v>7003</v>
      </c>
      <c r="H1117" t="s">
        <v>2632</v>
      </c>
      <c r="I1117" t="s">
        <v>2640</v>
      </c>
    </row>
    <row r="1118" spans="1:9" x14ac:dyDescent="0.2">
      <c r="A1118" t="s">
        <v>4355</v>
      </c>
      <c r="B1118">
        <v>26204</v>
      </c>
      <c r="C1118" t="s">
        <v>4065</v>
      </c>
      <c r="D1118" t="s">
        <v>2642</v>
      </c>
      <c r="E1118" t="s">
        <v>4137</v>
      </c>
      <c r="F1118" t="s">
        <v>2641</v>
      </c>
      <c r="G1118" t="s">
        <v>7004</v>
      </c>
      <c r="H1118" t="s">
        <v>2632</v>
      </c>
      <c r="I1118" t="s">
        <v>2642</v>
      </c>
    </row>
    <row r="1119" spans="1:9" x14ac:dyDescent="0.2">
      <c r="A1119" t="s">
        <v>4403</v>
      </c>
      <c r="B1119">
        <v>26205</v>
      </c>
      <c r="C1119" t="s">
        <v>4065</v>
      </c>
      <c r="D1119" t="s">
        <v>2644</v>
      </c>
      <c r="E1119" t="s">
        <v>4137</v>
      </c>
      <c r="F1119" t="s">
        <v>2643</v>
      </c>
      <c r="G1119" t="s">
        <v>7005</v>
      </c>
      <c r="H1119" t="s">
        <v>2632</v>
      </c>
      <c r="I1119" t="s">
        <v>2644</v>
      </c>
    </row>
    <row r="1120" spans="1:9" x14ac:dyDescent="0.2">
      <c r="A1120" t="s">
        <v>4451</v>
      </c>
      <c r="B1120">
        <v>26206</v>
      </c>
      <c r="C1120" t="s">
        <v>4065</v>
      </c>
      <c r="D1120" t="s">
        <v>2646</v>
      </c>
      <c r="E1120" t="s">
        <v>4137</v>
      </c>
      <c r="F1120" t="s">
        <v>2645</v>
      </c>
      <c r="G1120" t="s">
        <v>7006</v>
      </c>
      <c r="H1120" t="s">
        <v>2632</v>
      </c>
      <c r="I1120" t="s">
        <v>2646</v>
      </c>
    </row>
    <row r="1121" spans="1:9" x14ac:dyDescent="0.2">
      <c r="A1121" t="s">
        <v>4499</v>
      </c>
      <c r="B1121">
        <v>26207</v>
      </c>
      <c r="C1121" t="s">
        <v>4065</v>
      </c>
      <c r="D1121" t="s">
        <v>2648</v>
      </c>
      <c r="E1121" t="s">
        <v>4137</v>
      </c>
      <c r="F1121" t="s">
        <v>2647</v>
      </c>
      <c r="G1121" t="s">
        <v>7007</v>
      </c>
      <c r="H1121" t="s">
        <v>2632</v>
      </c>
      <c r="I1121" t="s">
        <v>2648</v>
      </c>
    </row>
    <row r="1122" spans="1:9" x14ac:dyDescent="0.2">
      <c r="A1122" t="s">
        <v>4547</v>
      </c>
      <c r="B1122">
        <v>26208</v>
      </c>
      <c r="C1122" t="s">
        <v>4065</v>
      </c>
      <c r="D1122" t="s">
        <v>2650</v>
      </c>
      <c r="E1122" t="s">
        <v>4137</v>
      </c>
      <c r="F1122" t="s">
        <v>2649</v>
      </c>
      <c r="G1122" t="s">
        <v>7008</v>
      </c>
      <c r="H1122" t="s">
        <v>2632</v>
      </c>
      <c r="I1122" t="s">
        <v>2650</v>
      </c>
    </row>
    <row r="1123" spans="1:9" x14ac:dyDescent="0.2">
      <c r="A1123" t="s">
        <v>4595</v>
      </c>
      <c r="B1123">
        <v>26209</v>
      </c>
      <c r="C1123" t="s">
        <v>4065</v>
      </c>
      <c r="D1123" t="s">
        <v>2652</v>
      </c>
      <c r="E1123" t="s">
        <v>4137</v>
      </c>
      <c r="F1123" t="s">
        <v>2651</v>
      </c>
      <c r="G1123" t="s">
        <v>7009</v>
      </c>
      <c r="H1123" t="s">
        <v>2632</v>
      </c>
      <c r="I1123" t="s">
        <v>2652</v>
      </c>
    </row>
    <row r="1124" spans="1:9" x14ac:dyDescent="0.2">
      <c r="A1124" t="s">
        <v>4643</v>
      </c>
      <c r="B1124">
        <v>26210</v>
      </c>
      <c r="C1124" t="s">
        <v>4065</v>
      </c>
      <c r="D1124" t="s">
        <v>2654</v>
      </c>
      <c r="E1124" t="s">
        <v>4137</v>
      </c>
      <c r="F1124" t="s">
        <v>2653</v>
      </c>
      <c r="G1124" t="s">
        <v>7010</v>
      </c>
      <c r="H1124" t="s">
        <v>2632</v>
      </c>
      <c r="I1124" t="s">
        <v>2654</v>
      </c>
    </row>
    <row r="1125" spans="1:9" x14ac:dyDescent="0.2">
      <c r="A1125" t="s">
        <v>4691</v>
      </c>
      <c r="B1125">
        <v>26211</v>
      </c>
      <c r="C1125" t="s">
        <v>4065</v>
      </c>
      <c r="D1125" t="s">
        <v>2656</v>
      </c>
      <c r="E1125" t="s">
        <v>4137</v>
      </c>
      <c r="F1125" t="s">
        <v>2655</v>
      </c>
      <c r="G1125" t="s">
        <v>7011</v>
      </c>
      <c r="H1125" t="s">
        <v>2632</v>
      </c>
      <c r="I1125" t="s">
        <v>2656</v>
      </c>
    </row>
    <row r="1126" spans="1:9" x14ac:dyDescent="0.2">
      <c r="A1126" t="s">
        <v>4739</v>
      </c>
      <c r="B1126">
        <v>26212</v>
      </c>
      <c r="C1126" t="s">
        <v>4065</v>
      </c>
      <c r="D1126" t="s">
        <v>2658</v>
      </c>
      <c r="E1126" t="s">
        <v>4137</v>
      </c>
      <c r="F1126" t="s">
        <v>2657</v>
      </c>
      <c r="G1126" t="s">
        <v>7012</v>
      </c>
      <c r="H1126" t="s">
        <v>2632</v>
      </c>
      <c r="I1126" t="s">
        <v>2658</v>
      </c>
    </row>
    <row r="1127" spans="1:9" x14ac:dyDescent="0.2">
      <c r="A1127" t="s">
        <v>4787</v>
      </c>
      <c r="B1127">
        <v>26213</v>
      </c>
      <c r="C1127" t="s">
        <v>4065</v>
      </c>
      <c r="D1127" t="s">
        <v>2660</v>
      </c>
      <c r="E1127" t="s">
        <v>4137</v>
      </c>
      <c r="F1127" t="s">
        <v>2659</v>
      </c>
      <c r="G1127" t="s">
        <v>7013</v>
      </c>
      <c r="H1127" t="s">
        <v>2632</v>
      </c>
      <c r="I1127" t="s">
        <v>2660</v>
      </c>
    </row>
    <row r="1128" spans="1:9" x14ac:dyDescent="0.2">
      <c r="A1128" t="s">
        <v>4835</v>
      </c>
      <c r="B1128">
        <v>26214</v>
      </c>
      <c r="C1128" t="s">
        <v>4065</v>
      </c>
      <c r="D1128" t="s">
        <v>2662</v>
      </c>
      <c r="E1128" t="s">
        <v>4137</v>
      </c>
      <c r="F1128" t="s">
        <v>2661</v>
      </c>
      <c r="G1128" t="s">
        <v>7014</v>
      </c>
      <c r="H1128" t="s">
        <v>2632</v>
      </c>
      <c r="I1128" t="s">
        <v>2662</v>
      </c>
    </row>
    <row r="1129" spans="1:9" x14ac:dyDescent="0.2">
      <c r="A1129" t="s">
        <v>4882</v>
      </c>
      <c r="B1129">
        <v>26303</v>
      </c>
      <c r="C1129" t="s">
        <v>4065</v>
      </c>
      <c r="D1129" t="s">
        <v>2664</v>
      </c>
      <c r="E1129" t="s">
        <v>4137</v>
      </c>
      <c r="F1129" t="s">
        <v>2663</v>
      </c>
      <c r="G1129" t="s">
        <v>7015</v>
      </c>
      <c r="H1129" t="s">
        <v>2632</v>
      </c>
      <c r="I1129" t="s">
        <v>2664</v>
      </c>
    </row>
    <row r="1130" spans="1:9" x14ac:dyDescent="0.2">
      <c r="A1130" t="s">
        <v>4929</v>
      </c>
      <c r="B1130">
        <v>26322</v>
      </c>
      <c r="C1130" t="s">
        <v>4065</v>
      </c>
      <c r="D1130" t="s">
        <v>2666</v>
      </c>
      <c r="E1130" t="s">
        <v>4137</v>
      </c>
      <c r="F1130" t="s">
        <v>2665</v>
      </c>
      <c r="G1130" t="s">
        <v>7016</v>
      </c>
      <c r="H1130" t="s">
        <v>2632</v>
      </c>
      <c r="I1130" t="s">
        <v>2666</v>
      </c>
    </row>
    <row r="1131" spans="1:9" x14ac:dyDescent="0.2">
      <c r="A1131" t="s">
        <v>4975</v>
      </c>
      <c r="B1131">
        <v>26343</v>
      </c>
      <c r="C1131" t="s">
        <v>4065</v>
      </c>
      <c r="D1131" t="s">
        <v>2668</v>
      </c>
      <c r="E1131" t="s">
        <v>4137</v>
      </c>
      <c r="F1131" t="s">
        <v>2667</v>
      </c>
      <c r="G1131" t="s">
        <v>7017</v>
      </c>
      <c r="H1131" t="s">
        <v>2632</v>
      </c>
      <c r="I1131" t="s">
        <v>2668</v>
      </c>
    </row>
    <row r="1132" spans="1:9" x14ac:dyDescent="0.2">
      <c r="A1132" t="s">
        <v>5020</v>
      </c>
      <c r="B1132">
        <v>26344</v>
      </c>
      <c r="C1132" t="s">
        <v>4065</v>
      </c>
      <c r="D1132" t="s">
        <v>2670</v>
      </c>
      <c r="E1132" t="s">
        <v>4137</v>
      </c>
      <c r="F1132" t="s">
        <v>2669</v>
      </c>
      <c r="G1132" t="s">
        <v>7018</v>
      </c>
      <c r="H1132" t="s">
        <v>2632</v>
      </c>
      <c r="I1132" t="s">
        <v>2670</v>
      </c>
    </row>
    <row r="1133" spans="1:9" x14ac:dyDescent="0.2">
      <c r="A1133" t="s">
        <v>5062</v>
      </c>
      <c r="B1133">
        <v>26364</v>
      </c>
      <c r="C1133" t="s">
        <v>4065</v>
      </c>
      <c r="D1133" t="s">
        <v>2672</v>
      </c>
      <c r="E1133" t="s">
        <v>4137</v>
      </c>
      <c r="F1133" t="s">
        <v>2671</v>
      </c>
      <c r="G1133" t="s">
        <v>7019</v>
      </c>
      <c r="H1133" t="s">
        <v>2632</v>
      </c>
      <c r="I1133" t="s">
        <v>2672</v>
      </c>
    </row>
    <row r="1134" spans="1:9" x14ac:dyDescent="0.2">
      <c r="A1134" t="s">
        <v>5101</v>
      </c>
      <c r="B1134">
        <v>26365</v>
      </c>
      <c r="C1134" t="s">
        <v>4065</v>
      </c>
      <c r="D1134" t="s">
        <v>2674</v>
      </c>
      <c r="E1134" t="s">
        <v>4137</v>
      </c>
      <c r="F1134" t="s">
        <v>2673</v>
      </c>
      <c r="G1134" t="s">
        <v>7020</v>
      </c>
      <c r="H1134" t="s">
        <v>2632</v>
      </c>
      <c r="I1134" t="s">
        <v>2674</v>
      </c>
    </row>
    <row r="1135" spans="1:9" x14ac:dyDescent="0.2">
      <c r="A1135" t="s">
        <v>5138</v>
      </c>
      <c r="B1135">
        <v>26366</v>
      </c>
      <c r="C1135" t="s">
        <v>4065</v>
      </c>
      <c r="D1135" t="s">
        <v>2676</v>
      </c>
      <c r="E1135" t="s">
        <v>4137</v>
      </c>
      <c r="F1135" t="s">
        <v>2675</v>
      </c>
      <c r="G1135" t="s">
        <v>7021</v>
      </c>
      <c r="H1135" t="s">
        <v>2632</v>
      </c>
      <c r="I1135" t="s">
        <v>2676</v>
      </c>
    </row>
    <row r="1136" spans="1:9" x14ac:dyDescent="0.2">
      <c r="A1136" t="s">
        <v>5174</v>
      </c>
      <c r="B1136">
        <v>26367</v>
      </c>
      <c r="C1136" t="s">
        <v>4065</v>
      </c>
      <c r="D1136" t="s">
        <v>2678</v>
      </c>
      <c r="E1136" t="s">
        <v>4137</v>
      </c>
      <c r="F1136" t="s">
        <v>2677</v>
      </c>
      <c r="G1136" t="s">
        <v>7022</v>
      </c>
      <c r="H1136" t="s">
        <v>2632</v>
      </c>
      <c r="I1136" t="s">
        <v>2678</v>
      </c>
    </row>
    <row r="1137" spans="1:9" x14ac:dyDescent="0.2">
      <c r="A1137" t="s">
        <v>5210</v>
      </c>
      <c r="B1137">
        <v>26407</v>
      </c>
      <c r="C1137" t="s">
        <v>4065</v>
      </c>
      <c r="D1137" t="s">
        <v>2680</v>
      </c>
      <c r="E1137" t="s">
        <v>4137</v>
      </c>
      <c r="F1137" t="s">
        <v>2679</v>
      </c>
      <c r="G1137" t="s">
        <v>7023</v>
      </c>
      <c r="H1137" t="s">
        <v>2632</v>
      </c>
      <c r="I1137" t="s">
        <v>2680</v>
      </c>
    </row>
    <row r="1138" spans="1:9" x14ac:dyDescent="0.2">
      <c r="A1138" t="s">
        <v>5245</v>
      </c>
      <c r="B1138">
        <v>26463</v>
      </c>
      <c r="C1138" t="s">
        <v>4065</v>
      </c>
      <c r="D1138" t="s">
        <v>2682</v>
      </c>
      <c r="E1138" t="s">
        <v>4137</v>
      </c>
      <c r="F1138" t="s">
        <v>2681</v>
      </c>
      <c r="G1138" t="s">
        <v>7024</v>
      </c>
      <c r="H1138" t="s">
        <v>2632</v>
      </c>
      <c r="I1138" t="s">
        <v>2682</v>
      </c>
    </row>
    <row r="1139" spans="1:9" x14ac:dyDescent="0.2">
      <c r="A1139" t="s">
        <v>5277</v>
      </c>
      <c r="B1139">
        <v>26465</v>
      </c>
      <c r="C1139" t="s">
        <v>4065</v>
      </c>
      <c r="D1139" t="s">
        <v>2684</v>
      </c>
      <c r="E1139" t="s">
        <v>4137</v>
      </c>
      <c r="F1139" t="s">
        <v>2683</v>
      </c>
      <c r="G1139" t="s">
        <v>7025</v>
      </c>
      <c r="H1139" t="s">
        <v>2632</v>
      </c>
      <c r="I1139" t="s">
        <v>2684</v>
      </c>
    </row>
    <row r="1140" spans="1:9" x14ac:dyDescent="0.2">
      <c r="A1140" t="s">
        <v>4115</v>
      </c>
      <c r="B1140">
        <v>27000</v>
      </c>
      <c r="C1140" t="s">
        <v>4066</v>
      </c>
      <c r="D1140" t="s">
        <v>2686</v>
      </c>
      <c r="E1140" t="s">
        <v>4088</v>
      </c>
      <c r="F1140" t="s">
        <v>2685</v>
      </c>
      <c r="G1140" t="s">
        <v>7026</v>
      </c>
      <c r="H1140" t="s">
        <v>2686</v>
      </c>
    </row>
    <row r="1141" spans="1:9" x14ac:dyDescent="0.2">
      <c r="A1141" t="s">
        <v>4164</v>
      </c>
      <c r="B1141">
        <v>27100</v>
      </c>
      <c r="C1141" t="s">
        <v>4066</v>
      </c>
      <c r="D1141" t="s">
        <v>2688</v>
      </c>
      <c r="E1141" t="s">
        <v>4137</v>
      </c>
      <c r="F1141" t="s">
        <v>2687</v>
      </c>
      <c r="G1141" t="s">
        <v>7027</v>
      </c>
      <c r="H1141" t="s">
        <v>2686</v>
      </c>
      <c r="I1141" t="s">
        <v>2688</v>
      </c>
    </row>
    <row r="1142" spans="1:9" x14ac:dyDescent="0.2">
      <c r="A1142" t="s">
        <v>4212</v>
      </c>
      <c r="B1142">
        <v>27140</v>
      </c>
      <c r="C1142" t="s">
        <v>4066</v>
      </c>
      <c r="D1142" t="s">
        <v>2690</v>
      </c>
      <c r="E1142" t="s">
        <v>4137</v>
      </c>
      <c r="F1142" t="s">
        <v>2689</v>
      </c>
      <c r="G1142" t="s">
        <v>7028</v>
      </c>
      <c r="H1142" t="s">
        <v>2686</v>
      </c>
      <c r="I1142" t="s">
        <v>2690</v>
      </c>
    </row>
    <row r="1143" spans="1:9" x14ac:dyDescent="0.2">
      <c r="A1143" t="s">
        <v>4260</v>
      </c>
      <c r="B1143">
        <v>27202</v>
      </c>
      <c r="C1143" t="s">
        <v>4066</v>
      </c>
      <c r="D1143" t="s">
        <v>2692</v>
      </c>
      <c r="E1143" t="s">
        <v>4137</v>
      </c>
      <c r="F1143" t="s">
        <v>2691</v>
      </c>
      <c r="G1143" t="s">
        <v>7029</v>
      </c>
      <c r="H1143" t="s">
        <v>2686</v>
      </c>
      <c r="I1143" t="s">
        <v>2692</v>
      </c>
    </row>
    <row r="1144" spans="1:9" x14ac:dyDescent="0.2">
      <c r="A1144" t="s">
        <v>4308</v>
      </c>
      <c r="B1144">
        <v>27203</v>
      </c>
      <c r="C1144" t="s">
        <v>4066</v>
      </c>
      <c r="D1144" t="s">
        <v>2694</v>
      </c>
      <c r="E1144" t="s">
        <v>4137</v>
      </c>
      <c r="F1144" t="s">
        <v>2693</v>
      </c>
      <c r="G1144" t="s">
        <v>7030</v>
      </c>
      <c r="H1144" t="s">
        <v>2686</v>
      </c>
      <c r="I1144" t="s">
        <v>2694</v>
      </c>
    </row>
    <row r="1145" spans="1:9" x14ac:dyDescent="0.2">
      <c r="A1145" t="s">
        <v>4356</v>
      </c>
      <c r="B1145">
        <v>27204</v>
      </c>
      <c r="C1145" t="s">
        <v>4066</v>
      </c>
      <c r="D1145" t="s">
        <v>2696</v>
      </c>
      <c r="E1145" t="s">
        <v>4137</v>
      </c>
      <c r="F1145" t="s">
        <v>2695</v>
      </c>
      <c r="G1145" t="s">
        <v>7031</v>
      </c>
      <c r="H1145" t="s">
        <v>2686</v>
      </c>
      <c r="I1145" t="s">
        <v>2696</v>
      </c>
    </row>
    <row r="1146" spans="1:9" x14ac:dyDescent="0.2">
      <c r="A1146" t="s">
        <v>4404</v>
      </c>
      <c r="B1146">
        <v>27205</v>
      </c>
      <c r="C1146" t="s">
        <v>4066</v>
      </c>
      <c r="D1146" t="s">
        <v>2698</v>
      </c>
      <c r="E1146" t="s">
        <v>4137</v>
      </c>
      <c r="F1146" t="s">
        <v>2697</v>
      </c>
      <c r="G1146" t="s">
        <v>7032</v>
      </c>
      <c r="H1146" t="s">
        <v>2686</v>
      </c>
      <c r="I1146" t="s">
        <v>2698</v>
      </c>
    </row>
    <row r="1147" spans="1:9" x14ac:dyDescent="0.2">
      <c r="A1147" t="s">
        <v>4452</v>
      </c>
      <c r="B1147">
        <v>27206</v>
      </c>
      <c r="C1147" t="s">
        <v>4066</v>
      </c>
      <c r="D1147" t="s">
        <v>2700</v>
      </c>
      <c r="E1147" t="s">
        <v>4137</v>
      </c>
      <c r="F1147" t="s">
        <v>2699</v>
      </c>
      <c r="G1147" t="s">
        <v>7033</v>
      </c>
      <c r="H1147" t="s">
        <v>2686</v>
      </c>
      <c r="I1147" t="s">
        <v>2700</v>
      </c>
    </row>
    <row r="1148" spans="1:9" x14ac:dyDescent="0.2">
      <c r="A1148" t="s">
        <v>4500</v>
      </c>
      <c r="B1148">
        <v>27207</v>
      </c>
      <c r="C1148" t="s">
        <v>4066</v>
      </c>
      <c r="D1148" t="s">
        <v>2702</v>
      </c>
      <c r="E1148" t="s">
        <v>4137</v>
      </c>
      <c r="F1148" t="s">
        <v>2701</v>
      </c>
      <c r="G1148" t="s">
        <v>7034</v>
      </c>
      <c r="H1148" t="s">
        <v>2686</v>
      </c>
      <c r="I1148" t="s">
        <v>2702</v>
      </c>
    </row>
    <row r="1149" spans="1:9" x14ac:dyDescent="0.2">
      <c r="A1149" t="s">
        <v>4548</v>
      </c>
      <c r="B1149">
        <v>27208</v>
      </c>
      <c r="C1149" t="s">
        <v>4066</v>
      </c>
      <c r="D1149" t="s">
        <v>2704</v>
      </c>
      <c r="E1149" t="s">
        <v>4137</v>
      </c>
      <c r="F1149" t="s">
        <v>2703</v>
      </c>
      <c r="G1149" t="s">
        <v>7035</v>
      </c>
      <c r="H1149" t="s">
        <v>2686</v>
      </c>
      <c r="I1149" t="s">
        <v>2704</v>
      </c>
    </row>
    <row r="1150" spans="1:9" x14ac:dyDescent="0.2">
      <c r="A1150" t="s">
        <v>4596</v>
      </c>
      <c r="B1150">
        <v>27209</v>
      </c>
      <c r="C1150" t="s">
        <v>4066</v>
      </c>
      <c r="D1150" t="s">
        <v>2706</v>
      </c>
      <c r="E1150" t="s">
        <v>4137</v>
      </c>
      <c r="F1150" t="s">
        <v>2705</v>
      </c>
      <c r="G1150" t="s">
        <v>7036</v>
      </c>
      <c r="H1150" t="s">
        <v>2686</v>
      </c>
      <c r="I1150" t="s">
        <v>2706</v>
      </c>
    </row>
    <row r="1151" spans="1:9" x14ac:dyDescent="0.2">
      <c r="A1151" t="s">
        <v>4644</v>
      </c>
      <c r="B1151">
        <v>27210</v>
      </c>
      <c r="C1151" t="s">
        <v>4066</v>
      </c>
      <c r="D1151" t="s">
        <v>2708</v>
      </c>
      <c r="E1151" t="s">
        <v>4137</v>
      </c>
      <c r="F1151" t="s">
        <v>2707</v>
      </c>
      <c r="G1151" t="s">
        <v>7037</v>
      </c>
      <c r="H1151" t="s">
        <v>2686</v>
      </c>
      <c r="I1151" t="s">
        <v>2708</v>
      </c>
    </row>
    <row r="1152" spans="1:9" x14ac:dyDescent="0.2">
      <c r="A1152" t="s">
        <v>4692</v>
      </c>
      <c r="B1152">
        <v>27211</v>
      </c>
      <c r="C1152" t="s">
        <v>4066</v>
      </c>
      <c r="D1152" t="s">
        <v>2710</v>
      </c>
      <c r="E1152" t="s">
        <v>4137</v>
      </c>
      <c r="F1152" t="s">
        <v>2709</v>
      </c>
      <c r="G1152" t="s">
        <v>7038</v>
      </c>
      <c r="H1152" t="s">
        <v>2686</v>
      </c>
      <c r="I1152" t="s">
        <v>2710</v>
      </c>
    </row>
    <row r="1153" spans="1:9" x14ac:dyDescent="0.2">
      <c r="A1153" t="s">
        <v>4740</v>
      </c>
      <c r="B1153">
        <v>27212</v>
      </c>
      <c r="C1153" t="s">
        <v>4066</v>
      </c>
      <c r="D1153" t="s">
        <v>2712</v>
      </c>
      <c r="E1153" t="s">
        <v>4137</v>
      </c>
      <c r="F1153" t="s">
        <v>2711</v>
      </c>
      <c r="G1153" t="s">
        <v>7039</v>
      </c>
      <c r="H1153" t="s">
        <v>2686</v>
      </c>
      <c r="I1153" t="s">
        <v>2712</v>
      </c>
    </row>
    <row r="1154" spans="1:9" x14ac:dyDescent="0.2">
      <c r="A1154" t="s">
        <v>4788</v>
      </c>
      <c r="B1154">
        <v>27213</v>
      </c>
      <c r="C1154" t="s">
        <v>4066</v>
      </c>
      <c r="D1154" t="s">
        <v>2714</v>
      </c>
      <c r="E1154" t="s">
        <v>4137</v>
      </c>
      <c r="F1154" t="s">
        <v>2713</v>
      </c>
      <c r="G1154" t="s">
        <v>7040</v>
      </c>
      <c r="H1154" t="s">
        <v>2686</v>
      </c>
      <c r="I1154" t="s">
        <v>2714</v>
      </c>
    </row>
    <row r="1155" spans="1:9" x14ac:dyDescent="0.2">
      <c r="A1155" t="s">
        <v>4836</v>
      </c>
      <c r="B1155">
        <v>27214</v>
      </c>
      <c r="C1155" t="s">
        <v>4066</v>
      </c>
      <c r="D1155" t="s">
        <v>2716</v>
      </c>
      <c r="E1155" t="s">
        <v>4137</v>
      </c>
      <c r="F1155" t="s">
        <v>2715</v>
      </c>
      <c r="G1155" t="s">
        <v>7041</v>
      </c>
      <c r="H1155" t="s">
        <v>2686</v>
      </c>
      <c r="I1155" t="s">
        <v>2716</v>
      </c>
    </row>
    <row r="1156" spans="1:9" x14ac:dyDescent="0.2">
      <c r="A1156" t="s">
        <v>4883</v>
      </c>
      <c r="B1156">
        <v>27215</v>
      </c>
      <c r="C1156" t="s">
        <v>4066</v>
      </c>
      <c r="D1156" t="s">
        <v>2718</v>
      </c>
      <c r="E1156" t="s">
        <v>4137</v>
      </c>
      <c r="F1156" t="s">
        <v>2717</v>
      </c>
      <c r="G1156" t="s">
        <v>7042</v>
      </c>
      <c r="H1156" t="s">
        <v>2686</v>
      </c>
      <c r="I1156" t="s">
        <v>2718</v>
      </c>
    </row>
    <row r="1157" spans="1:9" x14ac:dyDescent="0.2">
      <c r="A1157" t="s">
        <v>4930</v>
      </c>
      <c r="B1157">
        <v>27216</v>
      </c>
      <c r="C1157" t="s">
        <v>4066</v>
      </c>
      <c r="D1157" t="s">
        <v>2720</v>
      </c>
      <c r="E1157" t="s">
        <v>4137</v>
      </c>
      <c r="F1157" t="s">
        <v>2719</v>
      </c>
      <c r="G1157" t="s">
        <v>7043</v>
      </c>
      <c r="H1157" t="s">
        <v>2686</v>
      </c>
      <c r="I1157" t="s">
        <v>2720</v>
      </c>
    </row>
    <row r="1158" spans="1:9" x14ac:dyDescent="0.2">
      <c r="A1158" t="s">
        <v>4976</v>
      </c>
      <c r="B1158">
        <v>27217</v>
      </c>
      <c r="C1158" t="s">
        <v>4066</v>
      </c>
      <c r="D1158" t="s">
        <v>2722</v>
      </c>
      <c r="E1158" t="s">
        <v>4137</v>
      </c>
      <c r="F1158" t="s">
        <v>2721</v>
      </c>
      <c r="G1158" t="s">
        <v>7044</v>
      </c>
      <c r="H1158" t="s">
        <v>2686</v>
      </c>
      <c r="I1158" t="s">
        <v>2722</v>
      </c>
    </row>
    <row r="1159" spans="1:9" x14ac:dyDescent="0.2">
      <c r="A1159" t="s">
        <v>5021</v>
      </c>
      <c r="B1159">
        <v>27218</v>
      </c>
      <c r="C1159" t="s">
        <v>4066</v>
      </c>
      <c r="D1159" t="s">
        <v>2724</v>
      </c>
      <c r="E1159" t="s">
        <v>4137</v>
      </c>
      <c r="F1159" t="s">
        <v>2723</v>
      </c>
      <c r="G1159" t="s">
        <v>7045</v>
      </c>
      <c r="H1159" t="s">
        <v>2686</v>
      </c>
      <c r="I1159" t="s">
        <v>2724</v>
      </c>
    </row>
    <row r="1160" spans="1:9" x14ac:dyDescent="0.2">
      <c r="A1160" t="s">
        <v>5063</v>
      </c>
      <c r="B1160">
        <v>27219</v>
      </c>
      <c r="C1160" t="s">
        <v>4066</v>
      </c>
      <c r="D1160" t="s">
        <v>2726</v>
      </c>
      <c r="E1160" t="s">
        <v>4137</v>
      </c>
      <c r="F1160" t="s">
        <v>2725</v>
      </c>
      <c r="G1160" t="s">
        <v>7046</v>
      </c>
      <c r="H1160" t="s">
        <v>2686</v>
      </c>
      <c r="I1160" t="s">
        <v>2726</v>
      </c>
    </row>
    <row r="1161" spans="1:9" x14ac:dyDescent="0.2">
      <c r="A1161" t="s">
        <v>5102</v>
      </c>
      <c r="B1161">
        <v>27220</v>
      </c>
      <c r="C1161" t="s">
        <v>4066</v>
      </c>
      <c r="D1161" t="s">
        <v>2728</v>
      </c>
      <c r="E1161" t="s">
        <v>4137</v>
      </c>
      <c r="F1161" t="s">
        <v>2727</v>
      </c>
      <c r="G1161" t="s">
        <v>7047</v>
      </c>
      <c r="H1161" t="s">
        <v>2686</v>
      </c>
      <c r="I1161" t="s">
        <v>2728</v>
      </c>
    </row>
    <row r="1162" spans="1:9" x14ac:dyDescent="0.2">
      <c r="A1162" t="s">
        <v>5139</v>
      </c>
      <c r="B1162">
        <v>27221</v>
      </c>
      <c r="C1162" t="s">
        <v>4066</v>
      </c>
      <c r="D1162" t="s">
        <v>2730</v>
      </c>
      <c r="E1162" t="s">
        <v>4137</v>
      </c>
      <c r="F1162" t="s">
        <v>2729</v>
      </c>
      <c r="G1162" t="s">
        <v>7048</v>
      </c>
      <c r="H1162" t="s">
        <v>2686</v>
      </c>
      <c r="I1162" t="s">
        <v>2730</v>
      </c>
    </row>
    <row r="1163" spans="1:9" x14ac:dyDescent="0.2">
      <c r="A1163" t="s">
        <v>5175</v>
      </c>
      <c r="B1163">
        <v>27222</v>
      </c>
      <c r="C1163" t="s">
        <v>4066</v>
      </c>
      <c r="D1163" t="s">
        <v>2732</v>
      </c>
      <c r="E1163" t="s">
        <v>4137</v>
      </c>
      <c r="F1163" t="s">
        <v>2731</v>
      </c>
      <c r="G1163" t="s">
        <v>7049</v>
      </c>
      <c r="H1163" t="s">
        <v>2686</v>
      </c>
      <c r="I1163" t="s">
        <v>2732</v>
      </c>
    </row>
    <row r="1164" spans="1:9" x14ac:dyDescent="0.2">
      <c r="A1164" t="s">
        <v>5211</v>
      </c>
      <c r="B1164">
        <v>27223</v>
      </c>
      <c r="C1164" t="s">
        <v>4066</v>
      </c>
      <c r="D1164" t="s">
        <v>2734</v>
      </c>
      <c r="E1164" t="s">
        <v>4137</v>
      </c>
      <c r="F1164" t="s">
        <v>2733</v>
      </c>
      <c r="G1164" t="s">
        <v>7050</v>
      </c>
      <c r="H1164" t="s">
        <v>2686</v>
      </c>
      <c r="I1164" t="s">
        <v>2734</v>
      </c>
    </row>
    <row r="1165" spans="1:9" x14ac:dyDescent="0.2">
      <c r="A1165" t="s">
        <v>5246</v>
      </c>
      <c r="B1165">
        <v>27224</v>
      </c>
      <c r="C1165" t="s">
        <v>4066</v>
      </c>
      <c r="D1165" t="s">
        <v>2736</v>
      </c>
      <c r="E1165" t="s">
        <v>4137</v>
      </c>
      <c r="F1165" t="s">
        <v>2735</v>
      </c>
      <c r="G1165" t="s">
        <v>7051</v>
      </c>
      <c r="H1165" t="s">
        <v>2686</v>
      </c>
      <c r="I1165" t="s">
        <v>2736</v>
      </c>
    </row>
    <row r="1166" spans="1:9" x14ac:dyDescent="0.2">
      <c r="A1166" t="s">
        <v>5278</v>
      </c>
      <c r="B1166">
        <v>27225</v>
      </c>
      <c r="C1166" t="s">
        <v>4066</v>
      </c>
      <c r="D1166" t="s">
        <v>2738</v>
      </c>
      <c r="E1166" t="s">
        <v>4137</v>
      </c>
      <c r="F1166" t="s">
        <v>2737</v>
      </c>
      <c r="G1166" t="s">
        <v>7052</v>
      </c>
      <c r="H1166" t="s">
        <v>2686</v>
      </c>
      <c r="I1166" t="s">
        <v>2738</v>
      </c>
    </row>
    <row r="1167" spans="1:9" x14ac:dyDescent="0.2">
      <c r="A1167" t="s">
        <v>5309</v>
      </c>
      <c r="B1167">
        <v>27226</v>
      </c>
      <c r="C1167" t="s">
        <v>4066</v>
      </c>
      <c r="D1167" t="s">
        <v>2740</v>
      </c>
      <c r="E1167" t="s">
        <v>4137</v>
      </c>
      <c r="F1167" t="s">
        <v>2739</v>
      </c>
      <c r="G1167" t="s">
        <v>7053</v>
      </c>
      <c r="H1167" t="s">
        <v>2686</v>
      </c>
      <c r="I1167" t="s">
        <v>2740</v>
      </c>
    </row>
    <row r="1168" spans="1:9" x14ac:dyDescent="0.2">
      <c r="A1168" t="s">
        <v>5338</v>
      </c>
      <c r="B1168">
        <v>27227</v>
      </c>
      <c r="C1168" t="s">
        <v>4066</v>
      </c>
      <c r="D1168" t="s">
        <v>2742</v>
      </c>
      <c r="E1168" t="s">
        <v>4137</v>
      </c>
      <c r="F1168" t="s">
        <v>2741</v>
      </c>
      <c r="G1168" t="s">
        <v>7054</v>
      </c>
      <c r="H1168" t="s">
        <v>2686</v>
      </c>
      <c r="I1168" t="s">
        <v>2742</v>
      </c>
    </row>
    <row r="1169" spans="1:9" x14ac:dyDescent="0.2">
      <c r="A1169" t="s">
        <v>5366</v>
      </c>
      <c r="B1169">
        <v>27228</v>
      </c>
      <c r="C1169" t="s">
        <v>4066</v>
      </c>
      <c r="D1169" t="s">
        <v>2744</v>
      </c>
      <c r="E1169" t="s">
        <v>4137</v>
      </c>
      <c r="F1169" t="s">
        <v>2743</v>
      </c>
      <c r="G1169" t="s">
        <v>7055</v>
      </c>
      <c r="H1169" t="s">
        <v>2686</v>
      </c>
      <c r="I1169" t="s">
        <v>2744</v>
      </c>
    </row>
    <row r="1170" spans="1:9" x14ac:dyDescent="0.2">
      <c r="A1170" t="s">
        <v>5393</v>
      </c>
      <c r="B1170">
        <v>27229</v>
      </c>
      <c r="C1170" t="s">
        <v>4066</v>
      </c>
      <c r="D1170" t="s">
        <v>2746</v>
      </c>
      <c r="E1170" t="s">
        <v>4137</v>
      </c>
      <c r="F1170" t="s">
        <v>2745</v>
      </c>
      <c r="G1170" t="s">
        <v>7056</v>
      </c>
      <c r="H1170" t="s">
        <v>2686</v>
      </c>
      <c r="I1170" t="s">
        <v>2746</v>
      </c>
    </row>
    <row r="1171" spans="1:9" x14ac:dyDescent="0.2">
      <c r="A1171" t="s">
        <v>5419</v>
      </c>
      <c r="B1171">
        <v>27230</v>
      </c>
      <c r="C1171" t="s">
        <v>4066</v>
      </c>
      <c r="D1171" t="s">
        <v>2748</v>
      </c>
      <c r="E1171" t="s">
        <v>4137</v>
      </c>
      <c r="F1171" t="s">
        <v>2747</v>
      </c>
      <c r="G1171" t="s">
        <v>7057</v>
      </c>
      <c r="H1171" t="s">
        <v>2686</v>
      </c>
      <c r="I1171" t="s">
        <v>2748</v>
      </c>
    </row>
    <row r="1172" spans="1:9" x14ac:dyDescent="0.2">
      <c r="A1172" t="s">
        <v>5444</v>
      </c>
      <c r="B1172">
        <v>27231</v>
      </c>
      <c r="C1172" t="s">
        <v>4066</v>
      </c>
      <c r="D1172" t="s">
        <v>2750</v>
      </c>
      <c r="E1172" t="s">
        <v>4137</v>
      </c>
      <c r="F1172" t="s">
        <v>2749</v>
      </c>
      <c r="G1172" t="s">
        <v>7058</v>
      </c>
      <c r="H1172" t="s">
        <v>2686</v>
      </c>
      <c r="I1172" t="s">
        <v>2750</v>
      </c>
    </row>
    <row r="1173" spans="1:9" x14ac:dyDescent="0.2">
      <c r="A1173" t="s">
        <v>5469</v>
      </c>
      <c r="B1173">
        <v>27232</v>
      </c>
      <c r="C1173" t="s">
        <v>4066</v>
      </c>
      <c r="D1173" t="s">
        <v>2752</v>
      </c>
      <c r="E1173" t="s">
        <v>4137</v>
      </c>
      <c r="F1173" t="s">
        <v>2751</v>
      </c>
      <c r="G1173" t="s">
        <v>7059</v>
      </c>
      <c r="H1173" t="s">
        <v>2686</v>
      </c>
      <c r="I1173" t="s">
        <v>2752</v>
      </c>
    </row>
    <row r="1174" spans="1:9" x14ac:dyDescent="0.2">
      <c r="A1174" t="s">
        <v>5492</v>
      </c>
      <c r="B1174">
        <v>27301</v>
      </c>
      <c r="C1174" t="s">
        <v>4066</v>
      </c>
      <c r="D1174" t="s">
        <v>2754</v>
      </c>
      <c r="E1174" t="s">
        <v>4137</v>
      </c>
      <c r="F1174" t="s">
        <v>2753</v>
      </c>
      <c r="G1174" t="s">
        <v>7060</v>
      </c>
      <c r="H1174" t="s">
        <v>2686</v>
      </c>
      <c r="I1174" t="s">
        <v>2754</v>
      </c>
    </row>
    <row r="1175" spans="1:9" x14ac:dyDescent="0.2">
      <c r="A1175" t="s">
        <v>5515</v>
      </c>
      <c r="B1175">
        <v>27321</v>
      </c>
      <c r="C1175" t="s">
        <v>4066</v>
      </c>
      <c r="D1175" t="s">
        <v>2756</v>
      </c>
      <c r="E1175" t="s">
        <v>4137</v>
      </c>
      <c r="F1175" t="s">
        <v>2755</v>
      </c>
      <c r="G1175" t="s">
        <v>7061</v>
      </c>
      <c r="H1175" t="s">
        <v>2686</v>
      </c>
      <c r="I1175" t="s">
        <v>2756</v>
      </c>
    </row>
    <row r="1176" spans="1:9" x14ac:dyDescent="0.2">
      <c r="A1176" t="s">
        <v>5533</v>
      </c>
      <c r="B1176">
        <v>27322</v>
      </c>
      <c r="C1176" t="s">
        <v>4066</v>
      </c>
      <c r="D1176" t="s">
        <v>2758</v>
      </c>
      <c r="E1176" t="s">
        <v>4137</v>
      </c>
      <c r="F1176" t="s">
        <v>2757</v>
      </c>
      <c r="G1176" t="s">
        <v>7062</v>
      </c>
      <c r="H1176" t="s">
        <v>2686</v>
      </c>
      <c r="I1176" t="s">
        <v>2758</v>
      </c>
    </row>
    <row r="1177" spans="1:9" x14ac:dyDescent="0.2">
      <c r="A1177" t="s">
        <v>5551</v>
      </c>
      <c r="B1177">
        <v>27341</v>
      </c>
      <c r="C1177" t="s">
        <v>4066</v>
      </c>
      <c r="D1177" t="s">
        <v>2760</v>
      </c>
      <c r="E1177" t="s">
        <v>4137</v>
      </c>
      <c r="F1177" t="s">
        <v>2759</v>
      </c>
      <c r="G1177" t="s">
        <v>7063</v>
      </c>
      <c r="H1177" t="s">
        <v>2686</v>
      </c>
      <c r="I1177" t="s">
        <v>2760</v>
      </c>
    </row>
    <row r="1178" spans="1:9" x14ac:dyDescent="0.2">
      <c r="A1178" t="s">
        <v>5569</v>
      </c>
      <c r="B1178">
        <v>27361</v>
      </c>
      <c r="C1178" t="s">
        <v>4066</v>
      </c>
      <c r="D1178" t="s">
        <v>2762</v>
      </c>
      <c r="E1178" t="s">
        <v>4137</v>
      </c>
      <c r="F1178" t="s">
        <v>2761</v>
      </c>
      <c r="G1178" t="s">
        <v>7064</v>
      </c>
      <c r="H1178" t="s">
        <v>2686</v>
      </c>
      <c r="I1178" t="s">
        <v>2762</v>
      </c>
    </row>
    <row r="1179" spans="1:9" x14ac:dyDescent="0.2">
      <c r="A1179" t="s">
        <v>5587</v>
      </c>
      <c r="B1179">
        <v>27362</v>
      </c>
      <c r="C1179" t="s">
        <v>4066</v>
      </c>
      <c r="D1179" t="s">
        <v>2764</v>
      </c>
      <c r="E1179" t="s">
        <v>4137</v>
      </c>
      <c r="F1179" t="s">
        <v>2763</v>
      </c>
      <c r="G1179" t="s">
        <v>7065</v>
      </c>
      <c r="H1179" t="s">
        <v>2686</v>
      </c>
      <c r="I1179" t="s">
        <v>2764</v>
      </c>
    </row>
    <row r="1180" spans="1:9" x14ac:dyDescent="0.2">
      <c r="A1180" t="s">
        <v>5605</v>
      </c>
      <c r="B1180">
        <v>27366</v>
      </c>
      <c r="C1180" t="s">
        <v>4066</v>
      </c>
      <c r="D1180" t="s">
        <v>2766</v>
      </c>
      <c r="E1180" t="s">
        <v>4137</v>
      </c>
      <c r="F1180" t="s">
        <v>2765</v>
      </c>
      <c r="G1180" t="s">
        <v>7066</v>
      </c>
      <c r="H1180" t="s">
        <v>2686</v>
      </c>
      <c r="I1180" t="s">
        <v>2766</v>
      </c>
    </row>
    <row r="1181" spans="1:9" x14ac:dyDescent="0.2">
      <c r="A1181" t="s">
        <v>5621</v>
      </c>
      <c r="B1181">
        <v>27381</v>
      </c>
      <c r="C1181" t="s">
        <v>4066</v>
      </c>
      <c r="D1181" t="s">
        <v>2768</v>
      </c>
      <c r="E1181" t="s">
        <v>4137</v>
      </c>
      <c r="F1181" t="s">
        <v>2767</v>
      </c>
      <c r="G1181" t="s">
        <v>7067</v>
      </c>
      <c r="H1181" t="s">
        <v>2686</v>
      </c>
      <c r="I1181" t="s">
        <v>2768</v>
      </c>
    </row>
    <row r="1182" spans="1:9" x14ac:dyDescent="0.2">
      <c r="A1182" t="s">
        <v>5637</v>
      </c>
      <c r="B1182">
        <v>27382</v>
      </c>
      <c r="C1182" t="s">
        <v>4066</v>
      </c>
      <c r="D1182" t="s">
        <v>2770</v>
      </c>
      <c r="E1182" t="s">
        <v>4137</v>
      </c>
      <c r="F1182" t="s">
        <v>2769</v>
      </c>
      <c r="G1182" t="s">
        <v>7068</v>
      </c>
      <c r="H1182" t="s">
        <v>2686</v>
      </c>
      <c r="I1182" t="s">
        <v>2770</v>
      </c>
    </row>
    <row r="1183" spans="1:9" x14ac:dyDescent="0.2">
      <c r="A1183" t="s">
        <v>5650</v>
      </c>
      <c r="B1183">
        <v>27383</v>
      </c>
      <c r="C1183" t="s">
        <v>4066</v>
      </c>
      <c r="D1183" t="s">
        <v>2772</v>
      </c>
      <c r="E1183" t="s">
        <v>4137</v>
      </c>
      <c r="F1183" t="s">
        <v>2771</v>
      </c>
      <c r="G1183" t="s">
        <v>7069</v>
      </c>
      <c r="H1183" t="s">
        <v>2686</v>
      </c>
      <c r="I1183" t="s">
        <v>2772</v>
      </c>
    </row>
    <row r="1184" spans="1:9" x14ac:dyDescent="0.2">
      <c r="A1184" t="s">
        <v>4116</v>
      </c>
      <c r="B1184">
        <v>28000</v>
      </c>
      <c r="C1184" t="s">
        <v>4067</v>
      </c>
      <c r="D1184" t="s">
        <v>2774</v>
      </c>
      <c r="E1184" t="s">
        <v>4088</v>
      </c>
      <c r="F1184" t="s">
        <v>2773</v>
      </c>
      <c r="G1184" t="s">
        <v>7070</v>
      </c>
      <c r="H1184" t="s">
        <v>2774</v>
      </c>
    </row>
    <row r="1185" spans="1:9" x14ac:dyDescent="0.2">
      <c r="A1185" t="s">
        <v>4165</v>
      </c>
      <c r="B1185">
        <v>28100</v>
      </c>
      <c r="C1185" t="s">
        <v>4067</v>
      </c>
      <c r="D1185" t="s">
        <v>2776</v>
      </c>
      <c r="E1185" t="s">
        <v>4137</v>
      </c>
      <c r="F1185" t="s">
        <v>2775</v>
      </c>
      <c r="G1185" t="s">
        <v>7071</v>
      </c>
      <c r="H1185" t="s">
        <v>2774</v>
      </c>
      <c r="I1185" t="s">
        <v>2776</v>
      </c>
    </row>
    <row r="1186" spans="1:9" x14ac:dyDescent="0.2">
      <c r="A1186" t="s">
        <v>4213</v>
      </c>
      <c r="B1186">
        <v>28201</v>
      </c>
      <c r="C1186" t="s">
        <v>4067</v>
      </c>
      <c r="D1186" t="s">
        <v>2778</v>
      </c>
      <c r="E1186" t="s">
        <v>4137</v>
      </c>
      <c r="F1186" t="s">
        <v>2777</v>
      </c>
      <c r="G1186" t="s">
        <v>7072</v>
      </c>
      <c r="H1186" t="s">
        <v>2774</v>
      </c>
      <c r="I1186" t="s">
        <v>2778</v>
      </c>
    </row>
    <row r="1187" spans="1:9" x14ac:dyDescent="0.2">
      <c r="A1187" t="s">
        <v>4261</v>
      </c>
      <c r="B1187">
        <v>28202</v>
      </c>
      <c r="C1187" t="s">
        <v>4067</v>
      </c>
      <c r="D1187" t="s">
        <v>2780</v>
      </c>
      <c r="E1187" t="s">
        <v>4137</v>
      </c>
      <c r="F1187" t="s">
        <v>2779</v>
      </c>
      <c r="G1187" t="s">
        <v>7073</v>
      </c>
      <c r="H1187" t="s">
        <v>2774</v>
      </c>
      <c r="I1187" t="s">
        <v>2780</v>
      </c>
    </row>
    <row r="1188" spans="1:9" x14ac:dyDescent="0.2">
      <c r="A1188" t="s">
        <v>4309</v>
      </c>
      <c r="B1188">
        <v>28203</v>
      </c>
      <c r="C1188" t="s">
        <v>4067</v>
      </c>
      <c r="D1188" t="s">
        <v>2782</v>
      </c>
      <c r="E1188" t="s">
        <v>4137</v>
      </c>
      <c r="F1188" t="s">
        <v>2781</v>
      </c>
      <c r="G1188" t="s">
        <v>7074</v>
      </c>
      <c r="H1188" t="s">
        <v>2774</v>
      </c>
      <c r="I1188" t="s">
        <v>2782</v>
      </c>
    </row>
    <row r="1189" spans="1:9" x14ac:dyDescent="0.2">
      <c r="A1189" t="s">
        <v>4357</v>
      </c>
      <c r="B1189">
        <v>28204</v>
      </c>
      <c r="C1189" t="s">
        <v>4067</v>
      </c>
      <c r="D1189" t="s">
        <v>2784</v>
      </c>
      <c r="E1189" t="s">
        <v>4137</v>
      </c>
      <c r="F1189" t="s">
        <v>2783</v>
      </c>
      <c r="G1189" t="s">
        <v>7075</v>
      </c>
      <c r="H1189" t="s">
        <v>2774</v>
      </c>
      <c r="I1189" t="s">
        <v>2784</v>
      </c>
    </row>
    <row r="1190" spans="1:9" x14ac:dyDescent="0.2">
      <c r="A1190" t="s">
        <v>4405</v>
      </c>
      <c r="B1190">
        <v>28205</v>
      </c>
      <c r="C1190" t="s">
        <v>4067</v>
      </c>
      <c r="D1190" t="s">
        <v>2786</v>
      </c>
      <c r="E1190" t="s">
        <v>4137</v>
      </c>
      <c r="F1190" t="s">
        <v>2785</v>
      </c>
      <c r="G1190" t="s">
        <v>7076</v>
      </c>
      <c r="H1190" t="s">
        <v>2774</v>
      </c>
      <c r="I1190" t="s">
        <v>2786</v>
      </c>
    </row>
    <row r="1191" spans="1:9" x14ac:dyDescent="0.2">
      <c r="A1191" t="s">
        <v>4453</v>
      </c>
      <c r="B1191">
        <v>28206</v>
      </c>
      <c r="C1191" t="s">
        <v>4067</v>
      </c>
      <c r="D1191" t="s">
        <v>2788</v>
      </c>
      <c r="E1191" t="s">
        <v>4137</v>
      </c>
      <c r="F1191" t="s">
        <v>2787</v>
      </c>
      <c r="G1191" t="s">
        <v>7077</v>
      </c>
      <c r="H1191" t="s">
        <v>2774</v>
      </c>
      <c r="I1191" t="s">
        <v>2788</v>
      </c>
    </row>
    <row r="1192" spans="1:9" x14ac:dyDescent="0.2">
      <c r="A1192" t="s">
        <v>4501</v>
      </c>
      <c r="B1192">
        <v>28207</v>
      </c>
      <c r="C1192" t="s">
        <v>4067</v>
      </c>
      <c r="D1192" t="s">
        <v>2790</v>
      </c>
      <c r="E1192" t="s">
        <v>4137</v>
      </c>
      <c r="F1192" t="s">
        <v>2789</v>
      </c>
      <c r="G1192" t="s">
        <v>7078</v>
      </c>
      <c r="H1192" t="s">
        <v>2774</v>
      </c>
      <c r="I1192" t="s">
        <v>2790</v>
      </c>
    </row>
    <row r="1193" spans="1:9" x14ac:dyDescent="0.2">
      <c r="A1193" t="s">
        <v>4549</v>
      </c>
      <c r="B1193">
        <v>28208</v>
      </c>
      <c r="C1193" t="s">
        <v>4067</v>
      </c>
      <c r="D1193" t="s">
        <v>2792</v>
      </c>
      <c r="E1193" t="s">
        <v>4137</v>
      </c>
      <c r="F1193" t="s">
        <v>2791</v>
      </c>
      <c r="G1193" t="s">
        <v>7079</v>
      </c>
      <c r="H1193" t="s">
        <v>2774</v>
      </c>
      <c r="I1193" t="s">
        <v>2792</v>
      </c>
    </row>
    <row r="1194" spans="1:9" x14ac:dyDescent="0.2">
      <c r="A1194" t="s">
        <v>4597</v>
      </c>
      <c r="B1194">
        <v>28209</v>
      </c>
      <c r="C1194" t="s">
        <v>4067</v>
      </c>
      <c r="D1194" t="s">
        <v>2794</v>
      </c>
      <c r="E1194" t="s">
        <v>4137</v>
      </c>
      <c r="F1194" t="s">
        <v>2793</v>
      </c>
      <c r="G1194" t="s">
        <v>7080</v>
      </c>
      <c r="H1194" t="s">
        <v>2774</v>
      </c>
      <c r="I1194" t="s">
        <v>2794</v>
      </c>
    </row>
    <row r="1195" spans="1:9" x14ac:dyDescent="0.2">
      <c r="A1195" t="s">
        <v>4645</v>
      </c>
      <c r="B1195">
        <v>28210</v>
      </c>
      <c r="C1195" t="s">
        <v>4067</v>
      </c>
      <c r="D1195" t="s">
        <v>2796</v>
      </c>
      <c r="E1195" t="s">
        <v>4137</v>
      </c>
      <c r="F1195" t="s">
        <v>2795</v>
      </c>
      <c r="G1195" t="s">
        <v>7081</v>
      </c>
      <c r="H1195" t="s">
        <v>2774</v>
      </c>
      <c r="I1195" t="s">
        <v>2796</v>
      </c>
    </row>
    <row r="1196" spans="1:9" x14ac:dyDescent="0.2">
      <c r="A1196" t="s">
        <v>4693</v>
      </c>
      <c r="B1196">
        <v>28212</v>
      </c>
      <c r="C1196" t="s">
        <v>4067</v>
      </c>
      <c r="D1196" t="s">
        <v>2798</v>
      </c>
      <c r="E1196" t="s">
        <v>4137</v>
      </c>
      <c r="F1196" t="s">
        <v>2797</v>
      </c>
      <c r="G1196" t="s">
        <v>7082</v>
      </c>
      <c r="H1196" t="s">
        <v>2774</v>
      </c>
      <c r="I1196" t="s">
        <v>2798</v>
      </c>
    </row>
    <row r="1197" spans="1:9" x14ac:dyDescent="0.2">
      <c r="A1197" t="s">
        <v>4741</v>
      </c>
      <c r="B1197">
        <v>28213</v>
      </c>
      <c r="C1197" t="s">
        <v>4067</v>
      </c>
      <c r="D1197" t="s">
        <v>2800</v>
      </c>
      <c r="E1197" t="s">
        <v>4137</v>
      </c>
      <c r="F1197" t="s">
        <v>2799</v>
      </c>
      <c r="G1197" t="s">
        <v>7083</v>
      </c>
      <c r="H1197" t="s">
        <v>2774</v>
      </c>
      <c r="I1197" t="s">
        <v>2800</v>
      </c>
    </row>
    <row r="1198" spans="1:9" x14ac:dyDescent="0.2">
      <c r="A1198" t="s">
        <v>4789</v>
      </c>
      <c r="B1198">
        <v>28214</v>
      </c>
      <c r="C1198" t="s">
        <v>4067</v>
      </c>
      <c r="D1198" t="s">
        <v>2802</v>
      </c>
      <c r="E1198" t="s">
        <v>4137</v>
      </c>
      <c r="F1198" t="s">
        <v>2801</v>
      </c>
      <c r="G1198" t="s">
        <v>7084</v>
      </c>
      <c r="H1198" t="s">
        <v>2774</v>
      </c>
      <c r="I1198" t="s">
        <v>2802</v>
      </c>
    </row>
    <row r="1199" spans="1:9" x14ac:dyDescent="0.2">
      <c r="A1199" t="s">
        <v>4837</v>
      </c>
      <c r="B1199">
        <v>28215</v>
      </c>
      <c r="C1199" t="s">
        <v>4067</v>
      </c>
      <c r="D1199" t="s">
        <v>2804</v>
      </c>
      <c r="E1199" t="s">
        <v>4137</v>
      </c>
      <c r="F1199" t="s">
        <v>2803</v>
      </c>
      <c r="G1199" t="s">
        <v>7085</v>
      </c>
      <c r="H1199" t="s">
        <v>2774</v>
      </c>
      <c r="I1199" t="s">
        <v>2804</v>
      </c>
    </row>
    <row r="1200" spans="1:9" x14ac:dyDescent="0.2">
      <c r="A1200" t="s">
        <v>4884</v>
      </c>
      <c r="B1200">
        <v>28216</v>
      </c>
      <c r="C1200" t="s">
        <v>4067</v>
      </c>
      <c r="D1200" t="s">
        <v>2806</v>
      </c>
      <c r="E1200" t="s">
        <v>4137</v>
      </c>
      <c r="F1200" t="s">
        <v>2805</v>
      </c>
      <c r="G1200" t="s">
        <v>7086</v>
      </c>
      <c r="H1200" t="s">
        <v>2774</v>
      </c>
      <c r="I1200" t="s">
        <v>2806</v>
      </c>
    </row>
    <row r="1201" spans="1:9" x14ac:dyDescent="0.2">
      <c r="A1201" t="s">
        <v>4931</v>
      </c>
      <c r="B1201">
        <v>28217</v>
      </c>
      <c r="C1201" t="s">
        <v>4067</v>
      </c>
      <c r="D1201" t="s">
        <v>2808</v>
      </c>
      <c r="E1201" t="s">
        <v>4137</v>
      </c>
      <c r="F1201" t="s">
        <v>2807</v>
      </c>
      <c r="G1201" t="s">
        <v>7087</v>
      </c>
      <c r="H1201" t="s">
        <v>2774</v>
      </c>
      <c r="I1201" t="s">
        <v>2808</v>
      </c>
    </row>
    <row r="1202" spans="1:9" x14ac:dyDescent="0.2">
      <c r="A1202" t="s">
        <v>4977</v>
      </c>
      <c r="B1202">
        <v>28218</v>
      </c>
      <c r="C1202" t="s">
        <v>4067</v>
      </c>
      <c r="D1202" t="s">
        <v>2810</v>
      </c>
      <c r="E1202" t="s">
        <v>4137</v>
      </c>
      <c r="F1202" t="s">
        <v>2809</v>
      </c>
      <c r="G1202" t="s">
        <v>7088</v>
      </c>
      <c r="H1202" t="s">
        <v>2774</v>
      </c>
      <c r="I1202" t="s">
        <v>2810</v>
      </c>
    </row>
    <row r="1203" spans="1:9" x14ac:dyDescent="0.2">
      <c r="A1203" t="s">
        <v>5022</v>
      </c>
      <c r="B1203">
        <v>28219</v>
      </c>
      <c r="C1203" t="s">
        <v>4067</v>
      </c>
      <c r="D1203" t="s">
        <v>2812</v>
      </c>
      <c r="E1203" t="s">
        <v>4137</v>
      </c>
      <c r="F1203" t="s">
        <v>2811</v>
      </c>
      <c r="G1203" t="s">
        <v>7089</v>
      </c>
      <c r="H1203" t="s">
        <v>2774</v>
      </c>
      <c r="I1203" t="s">
        <v>2812</v>
      </c>
    </row>
    <row r="1204" spans="1:9" x14ac:dyDescent="0.2">
      <c r="A1204" t="s">
        <v>5064</v>
      </c>
      <c r="B1204">
        <v>28220</v>
      </c>
      <c r="C1204" t="s">
        <v>4067</v>
      </c>
      <c r="D1204" t="s">
        <v>2814</v>
      </c>
      <c r="E1204" t="s">
        <v>4137</v>
      </c>
      <c r="F1204" t="s">
        <v>2813</v>
      </c>
      <c r="G1204" t="s">
        <v>7090</v>
      </c>
      <c r="H1204" t="s">
        <v>2774</v>
      </c>
      <c r="I1204" t="s">
        <v>2814</v>
      </c>
    </row>
    <row r="1205" spans="1:9" x14ac:dyDescent="0.2">
      <c r="A1205" t="s">
        <v>5103</v>
      </c>
      <c r="B1205">
        <v>28221</v>
      </c>
      <c r="C1205" t="s">
        <v>4067</v>
      </c>
      <c r="D1205" t="s">
        <v>2816</v>
      </c>
      <c r="E1205" t="s">
        <v>4137</v>
      </c>
      <c r="F1205" t="s">
        <v>2815</v>
      </c>
      <c r="G1205" t="s">
        <v>7091</v>
      </c>
      <c r="H1205" t="s">
        <v>2774</v>
      </c>
      <c r="I1205" t="s">
        <v>7092</v>
      </c>
    </row>
    <row r="1206" spans="1:9" x14ac:dyDescent="0.2">
      <c r="A1206" t="s">
        <v>5140</v>
      </c>
      <c r="B1206">
        <v>28222</v>
      </c>
      <c r="C1206" t="s">
        <v>4067</v>
      </c>
      <c r="D1206" t="s">
        <v>2818</v>
      </c>
      <c r="E1206" t="s">
        <v>4137</v>
      </c>
      <c r="F1206" t="s">
        <v>2817</v>
      </c>
      <c r="G1206" t="s">
        <v>7093</v>
      </c>
      <c r="H1206" t="s">
        <v>2774</v>
      </c>
      <c r="I1206" t="s">
        <v>2818</v>
      </c>
    </row>
    <row r="1207" spans="1:9" x14ac:dyDescent="0.2">
      <c r="A1207" t="s">
        <v>5176</v>
      </c>
      <c r="B1207">
        <v>28223</v>
      </c>
      <c r="C1207" t="s">
        <v>4067</v>
      </c>
      <c r="D1207" t="s">
        <v>2820</v>
      </c>
      <c r="E1207" t="s">
        <v>4137</v>
      </c>
      <c r="F1207" t="s">
        <v>2819</v>
      </c>
      <c r="G1207" t="s">
        <v>7094</v>
      </c>
      <c r="H1207" t="s">
        <v>2774</v>
      </c>
      <c r="I1207" t="s">
        <v>2820</v>
      </c>
    </row>
    <row r="1208" spans="1:9" x14ac:dyDescent="0.2">
      <c r="A1208" t="s">
        <v>5212</v>
      </c>
      <c r="B1208">
        <v>28224</v>
      </c>
      <c r="C1208" t="s">
        <v>4067</v>
      </c>
      <c r="D1208" t="s">
        <v>2822</v>
      </c>
      <c r="E1208" t="s">
        <v>4137</v>
      </c>
      <c r="F1208" t="s">
        <v>2821</v>
      </c>
      <c r="G1208" t="s">
        <v>7095</v>
      </c>
      <c r="H1208" t="s">
        <v>2774</v>
      </c>
      <c r="I1208" t="s">
        <v>2822</v>
      </c>
    </row>
    <row r="1209" spans="1:9" x14ac:dyDescent="0.2">
      <c r="A1209" t="s">
        <v>5247</v>
      </c>
      <c r="B1209">
        <v>28225</v>
      </c>
      <c r="C1209" t="s">
        <v>4067</v>
      </c>
      <c r="D1209" t="s">
        <v>2824</v>
      </c>
      <c r="E1209" t="s">
        <v>4137</v>
      </c>
      <c r="F1209" t="s">
        <v>2823</v>
      </c>
      <c r="G1209" t="s">
        <v>7096</v>
      </c>
      <c r="H1209" t="s">
        <v>2774</v>
      </c>
      <c r="I1209" t="s">
        <v>2824</v>
      </c>
    </row>
    <row r="1210" spans="1:9" x14ac:dyDescent="0.2">
      <c r="A1210" t="s">
        <v>5279</v>
      </c>
      <c r="B1210">
        <v>28226</v>
      </c>
      <c r="C1210" t="s">
        <v>4067</v>
      </c>
      <c r="D1210" t="s">
        <v>2826</v>
      </c>
      <c r="E1210" t="s">
        <v>4137</v>
      </c>
      <c r="F1210" t="s">
        <v>2825</v>
      </c>
      <c r="G1210" t="s">
        <v>7097</v>
      </c>
      <c r="H1210" t="s">
        <v>2774</v>
      </c>
      <c r="I1210" t="s">
        <v>2826</v>
      </c>
    </row>
    <row r="1211" spans="1:9" x14ac:dyDescent="0.2">
      <c r="A1211" t="s">
        <v>5310</v>
      </c>
      <c r="B1211">
        <v>28227</v>
      </c>
      <c r="C1211" t="s">
        <v>4067</v>
      </c>
      <c r="D1211" t="s">
        <v>2828</v>
      </c>
      <c r="E1211" t="s">
        <v>4137</v>
      </c>
      <c r="F1211" t="s">
        <v>2827</v>
      </c>
      <c r="G1211" t="s">
        <v>7098</v>
      </c>
      <c r="H1211" t="s">
        <v>2774</v>
      </c>
      <c r="I1211" t="s">
        <v>2828</v>
      </c>
    </row>
    <row r="1212" spans="1:9" x14ac:dyDescent="0.2">
      <c r="A1212" t="s">
        <v>5339</v>
      </c>
      <c r="B1212">
        <v>28228</v>
      </c>
      <c r="C1212" t="s">
        <v>4067</v>
      </c>
      <c r="D1212" t="s">
        <v>2830</v>
      </c>
      <c r="E1212" t="s">
        <v>4137</v>
      </c>
      <c r="F1212" t="s">
        <v>2829</v>
      </c>
      <c r="G1212" t="s">
        <v>7099</v>
      </c>
      <c r="H1212" t="s">
        <v>2774</v>
      </c>
      <c r="I1212" t="s">
        <v>2830</v>
      </c>
    </row>
    <row r="1213" spans="1:9" x14ac:dyDescent="0.2">
      <c r="A1213" t="s">
        <v>5367</v>
      </c>
      <c r="B1213">
        <v>28229</v>
      </c>
      <c r="C1213" t="s">
        <v>4067</v>
      </c>
      <c r="D1213" t="s">
        <v>2832</v>
      </c>
      <c r="E1213" t="s">
        <v>4137</v>
      </c>
      <c r="F1213" t="s">
        <v>2831</v>
      </c>
      <c r="G1213" t="s">
        <v>7100</v>
      </c>
      <c r="H1213" t="s">
        <v>2774</v>
      </c>
      <c r="I1213" t="s">
        <v>2832</v>
      </c>
    </row>
    <row r="1214" spans="1:9" x14ac:dyDescent="0.2">
      <c r="A1214" t="s">
        <v>5394</v>
      </c>
      <c r="B1214">
        <v>28301</v>
      </c>
      <c r="C1214" t="s">
        <v>4067</v>
      </c>
      <c r="D1214" t="s">
        <v>2834</v>
      </c>
      <c r="E1214" t="s">
        <v>4137</v>
      </c>
      <c r="F1214" t="s">
        <v>2833</v>
      </c>
      <c r="G1214" t="s">
        <v>7101</v>
      </c>
      <c r="H1214" t="s">
        <v>2774</v>
      </c>
      <c r="I1214" t="s">
        <v>2834</v>
      </c>
    </row>
    <row r="1215" spans="1:9" x14ac:dyDescent="0.2">
      <c r="A1215" t="s">
        <v>5420</v>
      </c>
      <c r="B1215">
        <v>28365</v>
      </c>
      <c r="C1215" t="s">
        <v>4067</v>
      </c>
      <c r="D1215" t="s">
        <v>2836</v>
      </c>
      <c r="E1215" t="s">
        <v>4137</v>
      </c>
      <c r="F1215" t="s">
        <v>2835</v>
      </c>
      <c r="G1215" t="s">
        <v>7102</v>
      </c>
      <c r="H1215" t="s">
        <v>2774</v>
      </c>
      <c r="I1215" t="s">
        <v>2836</v>
      </c>
    </row>
    <row r="1216" spans="1:9" x14ac:dyDescent="0.2">
      <c r="A1216" t="s">
        <v>5445</v>
      </c>
      <c r="B1216">
        <v>28381</v>
      </c>
      <c r="C1216" t="s">
        <v>4067</v>
      </c>
      <c r="D1216" t="s">
        <v>2838</v>
      </c>
      <c r="E1216" t="s">
        <v>4137</v>
      </c>
      <c r="F1216" t="s">
        <v>2837</v>
      </c>
      <c r="G1216" t="s">
        <v>7103</v>
      </c>
      <c r="H1216" t="s">
        <v>2774</v>
      </c>
      <c r="I1216" t="s">
        <v>2838</v>
      </c>
    </row>
    <row r="1217" spans="1:9" x14ac:dyDescent="0.2">
      <c r="A1217" t="s">
        <v>5470</v>
      </c>
      <c r="B1217">
        <v>28382</v>
      </c>
      <c r="C1217" t="s">
        <v>4067</v>
      </c>
      <c r="D1217" t="s">
        <v>2840</v>
      </c>
      <c r="E1217" t="s">
        <v>4137</v>
      </c>
      <c r="F1217" t="s">
        <v>2839</v>
      </c>
      <c r="G1217" t="s">
        <v>7104</v>
      </c>
      <c r="H1217" t="s">
        <v>2774</v>
      </c>
      <c r="I1217" t="s">
        <v>2840</v>
      </c>
    </row>
    <row r="1218" spans="1:9" x14ac:dyDescent="0.2">
      <c r="A1218" t="s">
        <v>5493</v>
      </c>
      <c r="B1218">
        <v>28442</v>
      </c>
      <c r="C1218" t="s">
        <v>4067</v>
      </c>
      <c r="D1218" t="s">
        <v>2842</v>
      </c>
      <c r="E1218" t="s">
        <v>4137</v>
      </c>
      <c r="F1218" t="s">
        <v>2841</v>
      </c>
      <c r="G1218" t="s">
        <v>7105</v>
      </c>
      <c r="H1218" t="s">
        <v>2774</v>
      </c>
      <c r="I1218" t="s">
        <v>2842</v>
      </c>
    </row>
    <row r="1219" spans="1:9" x14ac:dyDescent="0.2">
      <c r="A1219" t="s">
        <v>5516</v>
      </c>
      <c r="B1219">
        <v>28443</v>
      </c>
      <c r="C1219" t="s">
        <v>4067</v>
      </c>
      <c r="D1219" t="s">
        <v>2844</v>
      </c>
      <c r="E1219" t="s">
        <v>4137</v>
      </c>
      <c r="F1219" t="s">
        <v>2843</v>
      </c>
      <c r="G1219" t="s">
        <v>7106</v>
      </c>
      <c r="H1219" t="s">
        <v>2774</v>
      </c>
      <c r="I1219" t="s">
        <v>2844</v>
      </c>
    </row>
    <row r="1220" spans="1:9" x14ac:dyDescent="0.2">
      <c r="A1220" t="s">
        <v>5534</v>
      </c>
      <c r="B1220">
        <v>28446</v>
      </c>
      <c r="C1220" t="s">
        <v>4067</v>
      </c>
      <c r="D1220" t="s">
        <v>2846</v>
      </c>
      <c r="E1220" t="s">
        <v>4137</v>
      </c>
      <c r="F1220" t="s">
        <v>2845</v>
      </c>
      <c r="G1220" t="s">
        <v>7107</v>
      </c>
      <c r="H1220" t="s">
        <v>2774</v>
      </c>
      <c r="I1220" t="s">
        <v>2846</v>
      </c>
    </row>
    <row r="1221" spans="1:9" x14ac:dyDescent="0.2">
      <c r="A1221" t="s">
        <v>5552</v>
      </c>
      <c r="B1221">
        <v>28464</v>
      </c>
      <c r="C1221" t="s">
        <v>4067</v>
      </c>
      <c r="D1221" t="s">
        <v>2768</v>
      </c>
      <c r="E1221" t="s">
        <v>4137</v>
      </c>
      <c r="F1221" t="s">
        <v>2847</v>
      </c>
      <c r="G1221" t="s">
        <v>7108</v>
      </c>
      <c r="H1221" t="s">
        <v>2774</v>
      </c>
      <c r="I1221" t="s">
        <v>2768</v>
      </c>
    </row>
    <row r="1222" spans="1:9" x14ac:dyDescent="0.2">
      <c r="A1222" t="s">
        <v>5570</v>
      </c>
      <c r="B1222">
        <v>28481</v>
      </c>
      <c r="C1222" t="s">
        <v>4067</v>
      </c>
      <c r="D1222" t="s">
        <v>2849</v>
      </c>
      <c r="E1222" t="s">
        <v>4137</v>
      </c>
      <c r="F1222" t="s">
        <v>2848</v>
      </c>
      <c r="G1222" t="s">
        <v>7109</v>
      </c>
      <c r="H1222" t="s">
        <v>2774</v>
      </c>
      <c r="I1222" t="s">
        <v>2849</v>
      </c>
    </row>
    <row r="1223" spans="1:9" x14ac:dyDescent="0.2">
      <c r="A1223" t="s">
        <v>5588</v>
      </c>
      <c r="B1223">
        <v>28501</v>
      </c>
      <c r="C1223" t="s">
        <v>4067</v>
      </c>
      <c r="D1223" t="s">
        <v>2851</v>
      </c>
      <c r="E1223" t="s">
        <v>4137</v>
      </c>
      <c r="F1223" t="s">
        <v>2850</v>
      </c>
      <c r="G1223" t="s">
        <v>7110</v>
      </c>
      <c r="H1223" t="s">
        <v>2774</v>
      </c>
      <c r="I1223" t="s">
        <v>2851</v>
      </c>
    </row>
    <row r="1224" spans="1:9" x14ac:dyDescent="0.2">
      <c r="A1224" t="s">
        <v>5606</v>
      </c>
      <c r="B1224">
        <v>28585</v>
      </c>
      <c r="C1224" t="s">
        <v>4067</v>
      </c>
      <c r="D1224" t="s">
        <v>2853</v>
      </c>
      <c r="E1224" t="s">
        <v>4137</v>
      </c>
      <c r="F1224" t="s">
        <v>2852</v>
      </c>
      <c r="G1224" t="s">
        <v>7111</v>
      </c>
      <c r="H1224" t="s">
        <v>2774</v>
      </c>
      <c r="I1224" t="s">
        <v>2853</v>
      </c>
    </row>
    <row r="1225" spans="1:9" x14ac:dyDescent="0.2">
      <c r="A1225" t="s">
        <v>5622</v>
      </c>
      <c r="B1225">
        <v>28586</v>
      </c>
      <c r="C1225" t="s">
        <v>4067</v>
      </c>
      <c r="D1225" t="s">
        <v>2855</v>
      </c>
      <c r="E1225" t="s">
        <v>4137</v>
      </c>
      <c r="F1225" t="s">
        <v>2854</v>
      </c>
      <c r="G1225" t="s">
        <v>7112</v>
      </c>
      <c r="H1225" t="s">
        <v>2774</v>
      </c>
      <c r="I1225" t="s">
        <v>2855</v>
      </c>
    </row>
    <row r="1226" spans="1:9" x14ac:dyDescent="0.2">
      <c r="A1226" t="s">
        <v>4117</v>
      </c>
      <c r="B1226">
        <v>29000</v>
      </c>
      <c r="C1226" t="s">
        <v>4068</v>
      </c>
      <c r="D1226" t="s">
        <v>2857</v>
      </c>
      <c r="E1226" t="s">
        <v>4088</v>
      </c>
      <c r="F1226" t="s">
        <v>2856</v>
      </c>
      <c r="G1226" t="s">
        <v>7113</v>
      </c>
      <c r="H1226" t="s">
        <v>2857</v>
      </c>
    </row>
    <row r="1227" spans="1:9" x14ac:dyDescent="0.2">
      <c r="A1227" t="s">
        <v>4166</v>
      </c>
      <c r="B1227">
        <v>29201</v>
      </c>
      <c r="C1227" t="s">
        <v>4068</v>
      </c>
      <c r="D1227" t="s">
        <v>2859</v>
      </c>
      <c r="E1227" t="s">
        <v>4137</v>
      </c>
      <c r="F1227" t="s">
        <v>2858</v>
      </c>
      <c r="G1227" t="s">
        <v>7114</v>
      </c>
      <c r="H1227" t="s">
        <v>2857</v>
      </c>
      <c r="I1227" t="s">
        <v>2859</v>
      </c>
    </row>
    <row r="1228" spans="1:9" x14ac:dyDescent="0.2">
      <c r="A1228" t="s">
        <v>4214</v>
      </c>
      <c r="B1228">
        <v>29202</v>
      </c>
      <c r="C1228" t="s">
        <v>4068</v>
      </c>
      <c r="D1228" t="s">
        <v>2861</v>
      </c>
      <c r="E1228" t="s">
        <v>4137</v>
      </c>
      <c r="F1228" t="s">
        <v>2860</v>
      </c>
      <c r="G1228" t="s">
        <v>7115</v>
      </c>
      <c r="H1228" t="s">
        <v>2857</v>
      </c>
      <c r="I1228" t="s">
        <v>2861</v>
      </c>
    </row>
    <row r="1229" spans="1:9" x14ac:dyDescent="0.2">
      <c r="A1229" t="s">
        <v>4262</v>
      </c>
      <c r="B1229">
        <v>29203</v>
      </c>
      <c r="C1229" t="s">
        <v>4068</v>
      </c>
      <c r="D1229" t="s">
        <v>2863</v>
      </c>
      <c r="E1229" t="s">
        <v>4137</v>
      </c>
      <c r="F1229" t="s">
        <v>2862</v>
      </c>
      <c r="G1229" t="s">
        <v>7116</v>
      </c>
      <c r="H1229" t="s">
        <v>2857</v>
      </c>
      <c r="I1229" t="s">
        <v>2863</v>
      </c>
    </row>
    <row r="1230" spans="1:9" x14ac:dyDescent="0.2">
      <c r="A1230" t="s">
        <v>4310</v>
      </c>
      <c r="B1230">
        <v>29204</v>
      </c>
      <c r="C1230" t="s">
        <v>4068</v>
      </c>
      <c r="D1230" t="s">
        <v>2865</v>
      </c>
      <c r="E1230" t="s">
        <v>4137</v>
      </c>
      <c r="F1230" t="s">
        <v>2864</v>
      </c>
      <c r="G1230" t="s">
        <v>7117</v>
      </c>
      <c r="H1230" t="s">
        <v>2857</v>
      </c>
      <c r="I1230" t="s">
        <v>2865</v>
      </c>
    </row>
    <row r="1231" spans="1:9" x14ac:dyDescent="0.2">
      <c r="A1231" t="s">
        <v>4358</v>
      </c>
      <c r="B1231">
        <v>29205</v>
      </c>
      <c r="C1231" t="s">
        <v>4068</v>
      </c>
      <c r="D1231" t="s">
        <v>2867</v>
      </c>
      <c r="E1231" t="s">
        <v>4137</v>
      </c>
      <c r="F1231" t="s">
        <v>2866</v>
      </c>
      <c r="G1231" t="s">
        <v>7118</v>
      </c>
      <c r="H1231" t="s">
        <v>2857</v>
      </c>
      <c r="I1231" t="s">
        <v>2867</v>
      </c>
    </row>
    <row r="1232" spans="1:9" x14ac:dyDescent="0.2">
      <c r="A1232" t="s">
        <v>4406</v>
      </c>
      <c r="B1232">
        <v>29206</v>
      </c>
      <c r="C1232" t="s">
        <v>4068</v>
      </c>
      <c r="D1232" t="s">
        <v>2869</v>
      </c>
      <c r="E1232" t="s">
        <v>4137</v>
      </c>
      <c r="F1232" t="s">
        <v>2868</v>
      </c>
      <c r="G1232" t="s">
        <v>7119</v>
      </c>
      <c r="H1232" t="s">
        <v>2857</v>
      </c>
      <c r="I1232" t="s">
        <v>2869</v>
      </c>
    </row>
    <row r="1233" spans="1:9" x14ac:dyDescent="0.2">
      <c r="A1233" t="s">
        <v>4454</v>
      </c>
      <c r="B1233">
        <v>29207</v>
      </c>
      <c r="C1233" t="s">
        <v>4068</v>
      </c>
      <c r="D1233" t="s">
        <v>2871</v>
      </c>
      <c r="E1233" t="s">
        <v>4137</v>
      </c>
      <c r="F1233" t="s">
        <v>2870</v>
      </c>
      <c r="G1233" t="s">
        <v>7120</v>
      </c>
      <c r="H1233" t="s">
        <v>2857</v>
      </c>
      <c r="I1233" t="s">
        <v>2871</v>
      </c>
    </row>
    <row r="1234" spans="1:9" x14ac:dyDescent="0.2">
      <c r="A1234" t="s">
        <v>4502</v>
      </c>
      <c r="B1234">
        <v>29208</v>
      </c>
      <c r="C1234" t="s">
        <v>4068</v>
      </c>
      <c r="D1234" t="s">
        <v>2873</v>
      </c>
      <c r="E1234" t="s">
        <v>4137</v>
      </c>
      <c r="F1234" t="s">
        <v>2872</v>
      </c>
      <c r="G1234" t="s">
        <v>7121</v>
      </c>
      <c r="H1234" t="s">
        <v>2857</v>
      </c>
      <c r="I1234" t="s">
        <v>2873</v>
      </c>
    </row>
    <row r="1235" spans="1:9" x14ac:dyDescent="0.2">
      <c r="A1235" t="s">
        <v>4550</v>
      </c>
      <c r="B1235">
        <v>29209</v>
      </c>
      <c r="C1235" t="s">
        <v>4068</v>
      </c>
      <c r="D1235" t="s">
        <v>2875</v>
      </c>
      <c r="E1235" t="s">
        <v>4137</v>
      </c>
      <c r="F1235" t="s">
        <v>2874</v>
      </c>
      <c r="G1235" t="s">
        <v>7122</v>
      </c>
      <c r="H1235" t="s">
        <v>2857</v>
      </c>
      <c r="I1235" t="s">
        <v>2875</v>
      </c>
    </row>
    <row r="1236" spans="1:9" x14ac:dyDescent="0.2">
      <c r="A1236" t="s">
        <v>4598</v>
      </c>
      <c r="B1236">
        <v>29210</v>
      </c>
      <c r="C1236" t="s">
        <v>4068</v>
      </c>
      <c r="D1236" t="s">
        <v>2877</v>
      </c>
      <c r="E1236" t="s">
        <v>4137</v>
      </c>
      <c r="F1236" t="s">
        <v>2876</v>
      </c>
      <c r="G1236" t="s">
        <v>7123</v>
      </c>
      <c r="H1236" t="s">
        <v>2857</v>
      </c>
      <c r="I1236" t="s">
        <v>2877</v>
      </c>
    </row>
    <row r="1237" spans="1:9" x14ac:dyDescent="0.2">
      <c r="A1237" t="s">
        <v>4646</v>
      </c>
      <c r="B1237">
        <v>29211</v>
      </c>
      <c r="C1237" t="s">
        <v>4068</v>
      </c>
      <c r="D1237" t="s">
        <v>2879</v>
      </c>
      <c r="E1237" t="s">
        <v>4137</v>
      </c>
      <c r="F1237" t="s">
        <v>2878</v>
      </c>
      <c r="G1237" t="s">
        <v>7124</v>
      </c>
      <c r="H1237" t="s">
        <v>2857</v>
      </c>
      <c r="I1237" t="s">
        <v>2879</v>
      </c>
    </row>
    <row r="1238" spans="1:9" x14ac:dyDescent="0.2">
      <c r="A1238" t="s">
        <v>4694</v>
      </c>
      <c r="B1238">
        <v>29212</v>
      </c>
      <c r="C1238" t="s">
        <v>4068</v>
      </c>
      <c r="D1238" t="s">
        <v>2881</v>
      </c>
      <c r="E1238" t="s">
        <v>4137</v>
      </c>
      <c r="F1238" t="s">
        <v>2880</v>
      </c>
      <c r="G1238" t="s">
        <v>7125</v>
      </c>
      <c r="H1238" t="s">
        <v>2857</v>
      </c>
      <c r="I1238" t="s">
        <v>2881</v>
      </c>
    </row>
    <row r="1239" spans="1:9" x14ac:dyDescent="0.2">
      <c r="A1239" t="s">
        <v>4742</v>
      </c>
      <c r="B1239">
        <v>29322</v>
      </c>
      <c r="C1239" t="s">
        <v>4068</v>
      </c>
      <c r="D1239" t="s">
        <v>2883</v>
      </c>
      <c r="E1239" t="s">
        <v>4137</v>
      </c>
      <c r="F1239" t="s">
        <v>2882</v>
      </c>
      <c r="G1239" t="s">
        <v>7126</v>
      </c>
      <c r="H1239" t="s">
        <v>2857</v>
      </c>
      <c r="I1239" t="s">
        <v>2883</v>
      </c>
    </row>
    <row r="1240" spans="1:9" x14ac:dyDescent="0.2">
      <c r="A1240" t="s">
        <v>4790</v>
      </c>
      <c r="B1240">
        <v>29342</v>
      </c>
      <c r="C1240" t="s">
        <v>4068</v>
      </c>
      <c r="D1240" t="s">
        <v>2885</v>
      </c>
      <c r="E1240" t="s">
        <v>4137</v>
      </c>
      <c r="F1240" t="s">
        <v>2884</v>
      </c>
      <c r="G1240" t="s">
        <v>7127</v>
      </c>
      <c r="H1240" t="s">
        <v>2857</v>
      </c>
      <c r="I1240" t="s">
        <v>2885</v>
      </c>
    </row>
    <row r="1241" spans="1:9" x14ac:dyDescent="0.2">
      <c r="A1241" t="s">
        <v>4838</v>
      </c>
      <c r="B1241">
        <v>29343</v>
      </c>
      <c r="C1241" t="s">
        <v>4068</v>
      </c>
      <c r="D1241" t="s">
        <v>2887</v>
      </c>
      <c r="E1241" t="s">
        <v>4137</v>
      </c>
      <c r="F1241" t="s">
        <v>2886</v>
      </c>
      <c r="G1241" t="s">
        <v>7128</v>
      </c>
      <c r="H1241" t="s">
        <v>2857</v>
      </c>
      <c r="I1241" t="s">
        <v>2887</v>
      </c>
    </row>
    <row r="1242" spans="1:9" x14ac:dyDescent="0.2">
      <c r="A1242" t="s">
        <v>4885</v>
      </c>
      <c r="B1242">
        <v>29344</v>
      </c>
      <c r="C1242" t="s">
        <v>4068</v>
      </c>
      <c r="D1242" t="s">
        <v>2889</v>
      </c>
      <c r="E1242" t="s">
        <v>4137</v>
      </c>
      <c r="F1242" t="s">
        <v>2888</v>
      </c>
      <c r="G1242" t="s">
        <v>7129</v>
      </c>
      <c r="H1242" t="s">
        <v>2857</v>
      </c>
      <c r="I1242" t="s">
        <v>2889</v>
      </c>
    </row>
    <row r="1243" spans="1:9" x14ac:dyDescent="0.2">
      <c r="A1243" t="s">
        <v>4932</v>
      </c>
      <c r="B1243">
        <v>29345</v>
      </c>
      <c r="C1243" t="s">
        <v>4068</v>
      </c>
      <c r="D1243" t="s">
        <v>2891</v>
      </c>
      <c r="E1243" t="s">
        <v>4137</v>
      </c>
      <c r="F1243" t="s">
        <v>2890</v>
      </c>
      <c r="G1243" t="s">
        <v>7130</v>
      </c>
      <c r="H1243" t="s">
        <v>2857</v>
      </c>
      <c r="I1243" t="s">
        <v>2891</v>
      </c>
    </row>
    <row r="1244" spans="1:9" x14ac:dyDescent="0.2">
      <c r="A1244" t="s">
        <v>4978</v>
      </c>
      <c r="B1244">
        <v>29361</v>
      </c>
      <c r="C1244" t="s">
        <v>4068</v>
      </c>
      <c r="D1244" t="s">
        <v>1118</v>
      </c>
      <c r="E1244" t="s">
        <v>4137</v>
      </c>
      <c r="F1244" t="s">
        <v>2892</v>
      </c>
      <c r="G1244" t="s">
        <v>7131</v>
      </c>
      <c r="H1244" t="s">
        <v>2857</v>
      </c>
      <c r="I1244" t="s">
        <v>1118</v>
      </c>
    </row>
    <row r="1245" spans="1:9" x14ac:dyDescent="0.2">
      <c r="A1245" t="s">
        <v>5023</v>
      </c>
      <c r="B1245">
        <v>29362</v>
      </c>
      <c r="C1245" t="s">
        <v>4068</v>
      </c>
      <c r="D1245" t="s">
        <v>2894</v>
      </c>
      <c r="E1245" t="s">
        <v>4137</v>
      </c>
      <c r="F1245" t="s">
        <v>2893</v>
      </c>
      <c r="G1245" t="s">
        <v>7132</v>
      </c>
      <c r="H1245" t="s">
        <v>2857</v>
      </c>
      <c r="I1245" t="s">
        <v>2894</v>
      </c>
    </row>
    <row r="1246" spans="1:9" x14ac:dyDescent="0.2">
      <c r="A1246" t="s">
        <v>5065</v>
      </c>
      <c r="B1246">
        <v>29363</v>
      </c>
      <c r="C1246" t="s">
        <v>4068</v>
      </c>
      <c r="D1246" t="s">
        <v>2896</v>
      </c>
      <c r="E1246" t="s">
        <v>4137</v>
      </c>
      <c r="F1246" t="s">
        <v>2895</v>
      </c>
      <c r="G1246" t="s">
        <v>7133</v>
      </c>
      <c r="H1246" t="s">
        <v>2857</v>
      </c>
      <c r="I1246" t="s">
        <v>2896</v>
      </c>
    </row>
    <row r="1247" spans="1:9" x14ac:dyDescent="0.2">
      <c r="A1247" t="s">
        <v>5104</v>
      </c>
      <c r="B1247">
        <v>29385</v>
      </c>
      <c r="C1247" t="s">
        <v>4068</v>
      </c>
      <c r="D1247" t="s">
        <v>2898</v>
      </c>
      <c r="E1247" t="s">
        <v>4137</v>
      </c>
      <c r="F1247" t="s">
        <v>2897</v>
      </c>
      <c r="G1247" t="s">
        <v>7134</v>
      </c>
      <c r="H1247" t="s">
        <v>2857</v>
      </c>
      <c r="I1247" t="s">
        <v>2898</v>
      </c>
    </row>
    <row r="1248" spans="1:9" x14ac:dyDescent="0.2">
      <c r="A1248" t="s">
        <v>5141</v>
      </c>
      <c r="B1248">
        <v>29386</v>
      </c>
      <c r="C1248" t="s">
        <v>4068</v>
      </c>
      <c r="D1248" t="s">
        <v>2900</v>
      </c>
      <c r="E1248" t="s">
        <v>4137</v>
      </c>
      <c r="F1248" t="s">
        <v>2899</v>
      </c>
      <c r="G1248" t="s">
        <v>7135</v>
      </c>
      <c r="H1248" t="s">
        <v>2857</v>
      </c>
      <c r="I1248" t="s">
        <v>2900</v>
      </c>
    </row>
    <row r="1249" spans="1:9" x14ac:dyDescent="0.2">
      <c r="A1249" t="s">
        <v>5177</v>
      </c>
      <c r="B1249">
        <v>29401</v>
      </c>
      <c r="C1249" t="s">
        <v>4068</v>
      </c>
      <c r="D1249" t="s">
        <v>2902</v>
      </c>
      <c r="E1249" t="s">
        <v>4137</v>
      </c>
      <c r="F1249" t="s">
        <v>2901</v>
      </c>
      <c r="G1249" t="s">
        <v>7136</v>
      </c>
      <c r="H1249" t="s">
        <v>2857</v>
      </c>
      <c r="I1249" t="s">
        <v>2902</v>
      </c>
    </row>
    <row r="1250" spans="1:9" x14ac:dyDescent="0.2">
      <c r="A1250" t="s">
        <v>5213</v>
      </c>
      <c r="B1250">
        <v>29402</v>
      </c>
      <c r="C1250" t="s">
        <v>4068</v>
      </c>
      <c r="D1250" t="s">
        <v>2904</v>
      </c>
      <c r="E1250" t="s">
        <v>4137</v>
      </c>
      <c r="F1250" t="s">
        <v>2903</v>
      </c>
      <c r="G1250" t="s">
        <v>7137</v>
      </c>
      <c r="H1250" t="s">
        <v>2857</v>
      </c>
      <c r="I1250" t="s">
        <v>2904</v>
      </c>
    </row>
    <row r="1251" spans="1:9" x14ac:dyDescent="0.2">
      <c r="A1251" t="s">
        <v>5248</v>
      </c>
      <c r="B1251">
        <v>29424</v>
      </c>
      <c r="C1251" t="s">
        <v>4068</v>
      </c>
      <c r="D1251" t="s">
        <v>2906</v>
      </c>
      <c r="E1251" t="s">
        <v>4137</v>
      </c>
      <c r="F1251" t="s">
        <v>2905</v>
      </c>
      <c r="G1251" t="s">
        <v>7138</v>
      </c>
      <c r="H1251" t="s">
        <v>2857</v>
      </c>
      <c r="I1251" t="s">
        <v>2906</v>
      </c>
    </row>
    <row r="1252" spans="1:9" x14ac:dyDescent="0.2">
      <c r="A1252" t="s">
        <v>5280</v>
      </c>
      <c r="B1252">
        <v>29425</v>
      </c>
      <c r="C1252" t="s">
        <v>4068</v>
      </c>
      <c r="D1252" t="s">
        <v>2908</v>
      </c>
      <c r="E1252" t="s">
        <v>4137</v>
      </c>
      <c r="F1252" t="s">
        <v>2907</v>
      </c>
      <c r="G1252" t="s">
        <v>7139</v>
      </c>
      <c r="H1252" t="s">
        <v>2857</v>
      </c>
      <c r="I1252" t="s">
        <v>2908</v>
      </c>
    </row>
    <row r="1253" spans="1:9" x14ac:dyDescent="0.2">
      <c r="A1253" t="s">
        <v>5311</v>
      </c>
      <c r="B1253">
        <v>29426</v>
      </c>
      <c r="C1253" t="s">
        <v>4068</v>
      </c>
      <c r="D1253" t="s">
        <v>2910</v>
      </c>
      <c r="E1253" t="s">
        <v>4137</v>
      </c>
      <c r="F1253" t="s">
        <v>2909</v>
      </c>
      <c r="G1253" t="s">
        <v>7140</v>
      </c>
      <c r="H1253" t="s">
        <v>2857</v>
      </c>
      <c r="I1253" t="s">
        <v>2910</v>
      </c>
    </row>
    <row r="1254" spans="1:9" x14ac:dyDescent="0.2">
      <c r="A1254" t="s">
        <v>5340</v>
      </c>
      <c r="B1254">
        <v>29427</v>
      </c>
      <c r="C1254" t="s">
        <v>4068</v>
      </c>
      <c r="D1254" t="s">
        <v>2912</v>
      </c>
      <c r="E1254" t="s">
        <v>4137</v>
      </c>
      <c r="F1254" t="s">
        <v>2911</v>
      </c>
      <c r="G1254" t="s">
        <v>7141</v>
      </c>
      <c r="H1254" t="s">
        <v>2857</v>
      </c>
      <c r="I1254" t="s">
        <v>2912</v>
      </c>
    </row>
    <row r="1255" spans="1:9" x14ac:dyDescent="0.2">
      <c r="A1255" t="s">
        <v>5368</v>
      </c>
      <c r="B1255">
        <v>29441</v>
      </c>
      <c r="C1255" t="s">
        <v>4068</v>
      </c>
      <c r="D1255" t="s">
        <v>2914</v>
      </c>
      <c r="E1255" t="s">
        <v>4137</v>
      </c>
      <c r="F1255" t="s">
        <v>2913</v>
      </c>
      <c r="G1255" t="s">
        <v>7142</v>
      </c>
      <c r="H1255" t="s">
        <v>2857</v>
      </c>
      <c r="I1255" t="s">
        <v>2914</v>
      </c>
    </row>
    <row r="1256" spans="1:9" x14ac:dyDescent="0.2">
      <c r="A1256" t="s">
        <v>5395</v>
      </c>
      <c r="B1256">
        <v>29442</v>
      </c>
      <c r="C1256" t="s">
        <v>4068</v>
      </c>
      <c r="D1256" t="s">
        <v>2916</v>
      </c>
      <c r="E1256" t="s">
        <v>4137</v>
      </c>
      <c r="F1256" t="s">
        <v>2915</v>
      </c>
      <c r="G1256" t="s">
        <v>7143</v>
      </c>
      <c r="H1256" t="s">
        <v>2857</v>
      </c>
      <c r="I1256" t="s">
        <v>2916</v>
      </c>
    </row>
    <row r="1257" spans="1:9" x14ac:dyDescent="0.2">
      <c r="A1257" t="s">
        <v>5421</v>
      </c>
      <c r="B1257">
        <v>29443</v>
      </c>
      <c r="C1257" t="s">
        <v>4068</v>
      </c>
      <c r="D1257" t="s">
        <v>2918</v>
      </c>
      <c r="E1257" t="s">
        <v>4137</v>
      </c>
      <c r="F1257" t="s">
        <v>2917</v>
      </c>
      <c r="G1257" t="s">
        <v>7144</v>
      </c>
      <c r="H1257" t="s">
        <v>2857</v>
      </c>
      <c r="I1257" t="s">
        <v>2918</v>
      </c>
    </row>
    <row r="1258" spans="1:9" x14ac:dyDescent="0.2">
      <c r="A1258" t="s">
        <v>5446</v>
      </c>
      <c r="B1258">
        <v>29444</v>
      </c>
      <c r="C1258" t="s">
        <v>4068</v>
      </c>
      <c r="D1258" t="s">
        <v>2920</v>
      </c>
      <c r="E1258" t="s">
        <v>4137</v>
      </c>
      <c r="F1258" t="s">
        <v>2919</v>
      </c>
      <c r="G1258" t="s">
        <v>7145</v>
      </c>
      <c r="H1258" t="s">
        <v>2857</v>
      </c>
      <c r="I1258" t="s">
        <v>2920</v>
      </c>
    </row>
    <row r="1259" spans="1:9" x14ac:dyDescent="0.2">
      <c r="A1259" t="s">
        <v>5471</v>
      </c>
      <c r="B1259">
        <v>29446</v>
      </c>
      <c r="C1259" t="s">
        <v>4068</v>
      </c>
      <c r="D1259" t="s">
        <v>2922</v>
      </c>
      <c r="E1259" t="s">
        <v>4137</v>
      </c>
      <c r="F1259" t="s">
        <v>2921</v>
      </c>
      <c r="G1259" t="s">
        <v>7146</v>
      </c>
      <c r="H1259" t="s">
        <v>2857</v>
      </c>
      <c r="I1259" t="s">
        <v>2922</v>
      </c>
    </row>
    <row r="1260" spans="1:9" x14ac:dyDescent="0.2">
      <c r="A1260" t="s">
        <v>5494</v>
      </c>
      <c r="B1260">
        <v>29447</v>
      </c>
      <c r="C1260" t="s">
        <v>4068</v>
      </c>
      <c r="D1260" t="s">
        <v>2924</v>
      </c>
      <c r="E1260" t="s">
        <v>4137</v>
      </c>
      <c r="F1260" t="s">
        <v>2923</v>
      </c>
      <c r="G1260" t="s">
        <v>7147</v>
      </c>
      <c r="H1260" t="s">
        <v>2857</v>
      </c>
      <c r="I1260" t="s">
        <v>2924</v>
      </c>
    </row>
    <row r="1261" spans="1:9" x14ac:dyDescent="0.2">
      <c r="A1261" t="s">
        <v>5517</v>
      </c>
      <c r="B1261">
        <v>29449</v>
      </c>
      <c r="C1261" t="s">
        <v>4068</v>
      </c>
      <c r="D1261" t="s">
        <v>2926</v>
      </c>
      <c r="E1261" t="s">
        <v>4137</v>
      </c>
      <c r="F1261" t="s">
        <v>2925</v>
      </c>
      <c r="G1261" t="s">
        <v>7148</v>
      </c>
      <c r="H1261" t="s">
        <v>2857</v>
      </c>
      <c r="I1261" t="s">
        <v>2926</v>
      </c>
    </row>
    <row r="1262" spans="1:9" x14ac:dyDescent="0.2">
      <c r="A1262" t="s">
        <v>5535</v>
      </c>
      <c r="B1262">
        <v>29450</v>
      </c>
      <c r="C1262" t="s">
        <v>4068</v>
      </c>
      <c r="D1262" t="s">
        <v>2928</v>
      </c>
      <c r="E1262" t="s">
        <v>4137</v>
      </c>
      <c r="F1262" t="s">
        <v>2927</v>
      </c>
      <c r="G1262" t="s">
        <v>7149</v>
      </c>
      <c r="H1262" t="s">
        <v>2857</v>
      </c>
      <c r="I1262" t="s">
        <v>2928</v>
      </c>
    </row>
    <row r="1263" spans="1:9" x14ac:dyDescent="0.2">
      <c r="A1263" t="s">
        <v>5553</v>
      </c>
      <c r="B1263">
        <v>29451</v>
      </c>
      <c r="C1263" t="s">
        <v>4068</v>
      </c>
      <c r="D1263" t="s">
        <v>2930</v>
      </c>
      <c r="E1263" t="s">
        <v>4137</v>
      </c>
      <c r="F1263" t="s">
        <v>2929</v>
      </c>
      <c r="G1263" t="s">
        <v>7150</v>
      </c>
      <c r="H1263" t="s">
        <v>2857</v>
      </c>
      <c r="I1263" t="s">
        <v>2930</v>
      </c>
    </row>
    <row r="1264" spans="1:9" x14ac:dyDescent="0.2">
      <c r="A1264" t="s">
        <v>5571</v>
      </c>
      <c r="B1264">
        <v>29452</v>
      </c>
      <c r="C1264" t="s">
        <v>4068</v>
      </c>
      <c r="D1264" t="s">
        <v>2159</v>
      </c>
      <c r="E1264" t="s">
        <v>4137</v>
      </c>
      <c r="F1264" t="s">
        <v>2931</v>
      </c>
      <c r="G1264" t="s">
        <v>7151</v>
      </c>
      <c r="H1264" t="s">
        <v>2857</v>
      </c>
      <c r="I1264" t="s">
        <v>2159</v>
      </c>
    </row>
    <row r="1265" spans="1:9" x14ac:dyDescent="0.2">
      <c r="A1265" t="s">
        <v>5589</v>
      </c>
      <c r="B1265">
        <v>29453</v>
      </c>
      <c r="C1265" t="s">
        <v>4068</v>
      </c>
      <c r="D1265" t="s">
        <v>2933</v>
      </c>
      <c r="E1265" t="s">
        <v>4137</v>
      </c>
      <c r="F1265" t="s">
        <v>2932</v>
      </c>
      <c r="G1265" t="s">
        <v>7152</v>
      </c>
      <c r="H1265" t="s">
        <v>2857</v>
      </c>
      <c r="I1265" t="s">
        <v>2933</v>
      </c>
    </row>
    <row r="1266" spans="1:9" x14ac:dyDescent="0.2">
      <c r="A1266" t="s">
        <v>4118</v>
      </c>
      <c r="B1266">
        <v>30000</v>
      </c>
      <c r="C1266" t="s">
        <v>4069</v>
      </c>
      <c r="D1266" t="s">
        <v>2935</v>
      </c>
      <c r="E1266" t="s">
        <v>4088</v>
      </c>
      <c r="F1266" t="s">
        <v>2934</v>
      </c>
      <c r="G1266" t="s">
        <v>7153</v>
      </c>
      <c r="H1266" t="s">
        <v>2935</v>
      </c>
    </row>
    <row r="1267" spans="1:9" x14ac:dyDescent="0.2">
      <c r="A1267" t="s">
        <v>4167</v>
      </c>
      <c r="B1267">
        <v>30201</v>
      </c>
      <c r="C1267" t="s">
        <v>4069</v>
      </c>
      <c r="D1267" t="s">
        <v>2937</v>
      </c>
      <c r="E1267" t="s">
        <v>4137</v>
      </c>
      <c r="F1267" t="s">
        <v>2936</v>
      </c>
      <c r="G1267" t="s">
        <v>7154</v>
      </c>
      <c r="H1267" t="s">
        <v>2935</v>
      </c>
      <c r="I1267" t="s">
        <v>2937</v>
      </c>
    </row>
    <row r="1268" spans="1:9" x14ac:dyDescent="0.2">
      <c r="A1268" t="s">
        <v>4215</v>
      </c>
      <c r="B1268">
        <v>30202</v>
      </c>
      <c r="C1268" t="s">
        <v>4069</v>
      </c>
      <c r="D1268" t="s">
        <v>2939</v>
      </c>
      <c r="E1268" t="s">
        <v>4137</v>
      </c>
      <c r="F1268" t="s">
        <v>2938</v>
      </c>
      <c r="G1268" t="s">
        <v>7155</v>
      </c>
      <c r="H1268" t="s">
        <v>2935</v>
      </c>
      <c r="I1268" t="s">
        <v>2939</v>
      </c>
    </row>
    <row r="1269" spans="1:9" x14ac:dyDescent="0.2">
      <c r="A1269" t="s">
        <v>4263</v>
      </c>
      <c r="B1269">
        <v>30203</v>
      </c>
      <c r="C1269" t="s">
        <v>4069</v>
      </c>
      <c r="D1269" t="s">
        <v>2941</v>
      </c>
      <c r="E1269" t="s">
        <v>4137</v>
      </c>
      <c r="F1269" t="s">
        <v>2940</v>
      </c>
      <c r="G1269" t="s">
        <v>7156</v>
      </c>
      <c r="H1269" t="s">
        <v>2935</v>
      </c>
      <c r="I1269" t="s">
        <v>2941</v>
      </c>
    </row>
    <row r="1270" spans="1:9" x14ac:dyDescent="0.2">
      <c r="A1270" t="s">
        <v>4311</v>
      </c>
      <c r="B1270">
        <v>30204</v>
      </c>
      <c r="C1270" t="s">
        <v>4069</v>
      </c>
      <c r="D1270" t="s">
        <v>2943</v>
      </c>
      <c r="E1270" t="s">
        <v>4137</v>
      </c>
      <c r="F1270" t="s">
        <v>2942</v>
      </c>
      <c r="G1270" t="s">
        <v>7157</v>
      </c>
      <c r="H1270" t="s">
        <v>2935</v>
      </c>
      <c r="I1270" t="s">
        <v>2943</v>
      </c>
    </row>
    <row r="1271" spans="1:9" x14ac:dyDescent="0.2">
      <c r="A1271" t="s">
        <v>4359</v>
      </c>
      <c r="B1271">
        <v>30205</v>
      </c>
      <c r="C1271" t="s">
        <v>4069</v>
      </c>
      <c r="D1271" t="s">
        <v>2945</v>
      </c>
      <c r="E1271" t="s">
        <v>4137</v>
      </c>
      <c r="F1271" t="s">
        <v>2944</v>
      </c>
      <c r="G1271" t="s">
        <v>7158</v>
      </c>
      <c r="H1271" t="s">
        <v>2935</v>
      </c>
      <c r="I1271" t="s">
        <v>2945</v>
      </c>
    </row>
    <row r="1272" spans="1:9" x14ac:dyDescent="0.2">
      <c r="A1272" t="s">
        <v>4407</v>
      </c>
      <c r="B1272">
        <v>30206</v>
      </c>
      <c r="C1272" t="s">
        <v>4069</v>
      </c>
      <c r="D1272" t="s">
        <v>2947</v>
      </c>
      <c r="E1272" t="s">
        <v>4137</v>
      </c>
      <c r="F1272" t="s">
        <v>2946</v>
      </c>
      <c r="G1272" t="s">
        <v>7159</v>
      </c>
      <c r="H1272" t="s">
        <v>2935</v>
      </c>
      <c r="I1272" t="s">
        <v>2947</v>
      </c>
    </row>
    <row r="1273" spans="1:9" x14ac:dyDescent="0.2">
      <c r="A1273" t="s">
        <v>4455</v>
      </c>
      <c r="B1273">
        <v>30207</v>
      </c>
      <c r="C1273" t="s">
        <v>4069</v>
      </c>
      <c r="D1273" t="s">
        <v>2949</v>
      </c>
      <c r="E1273" t="s">
        <v>4137</v>
      </c>
      <c r="F1273" t="s">
        <v>2948</v>
      </c>
      <c r="G1273" t="s">
        <v>7160</v>
      </c>
      <c r="H1273" t="s">
        <v>2935</v>
      </c>
      <c r="I1273" t="s">
        <v>2949</v>
      </c>
    </row>
    <row r="1274" spans="1:9" x14ac:dyDescent="0.2">
      <c r="A1274" t="s">
        <v>4503</v>
      </c>
      <c r="B1274">
        <v>30208</v>
      </c>
      <c r="C1274" t="s">
        <v>4069</v>
      </c>
      <c r="D1274" t="s">
        <v>2951</v>
      </c>
      <c r="E1274" t="s">
        <v>4137</v>
      </c>
      <c r="F1274" t="s">
        <v>2950</v>
      </c>
      <c r="G1274" t="s">
        <v>7161</v>
      </c>
      <c r="H1274" t="s">
        <v>2935</v>
      </c>
      <c r="I1274" t="s">
        <v>2951</v>
      </c>
    </row>
    <row r="1275" spans="1:9" x14ac:dyDescent="0.2">
      <c r="A1275" t="s">
        <v>4551</v>
      </c>
      <c r="B1275">
        <v>30209</v>
      </c>
      <c r="C1275" t="s">
        <v>4069</v>
      </c>
      <c r="D1275" t="s">
        <v>2953</v>
      </c>
      <c r="E1275" t="s">
        <v>4137</v>
      </c>
      <c r="F1275" t="s">
        <v>2952</v>
      </c>
      <c r="G1275" t="s">
        <v>7162</v>
      </c>
      <c r="H1275" t="s">
        <v>2935</v>
      </c>
      <c r="I1275" t="s">
        <v>2953</v>
      </c>
    </row>
    <row r="1276" spans="1:9" x14ac:dyDescent="0.2">
      <c r="A1276" t="s">
        <v>4599</v>
      </c>
      <c r="B1276">
        <v>30304</v>
      </c>
      <c r="C1276" t="s">
        <v>4069</v>
      </c>
      <c r="D1276" t="s">
        <v>2955</v>
      </c>
      <c r="E1276" t="s">
        <v>4137</v>
      </c>
      <c r="F1276" t="s">
        <v>2954</v>
      </c>
      <c r="G1276" t="s">
        <v>7163</v>
      </c>
      <c r="H1276" t="s">
        <v>2935</v>
      </c>
      <c r="I1276" t="s">
        <v>2955</v>
      </c>
    </row>
    <row r="1277" spans="1:9" x14ac:dyDescent="0.2">
      <c r="A1277" t="s">
        <v>4647</v>
      </c>
      <c r="B1277">
        <v>30341</v>
      </c>
      <c r="C1277" t="s">
        <v>4069</v>
      </c>
      <c r="D1277" t="s">
        <v>2957</v>
      </c>
      <c r="E1277" t="s">
        <v>4137</v>
      </c>
      <c r="F1277" t="s">
        <v>2956</v>
      </c>
      <c r="G1277" t="s">
        <v>7164</v>
      </c>
      <c r="H1277" t="s">
        <v>2935</v>
      </c>
      <c r="I1277" t="s">
        <v>2957</v>
      </c>
    </row>
    <row r="1278" spans="1:9" x14ac:dyDescent="0.2">
      <c r="A1278" t="s">
        <v>4695</v>
      </c>
      <c r="B1278">
        <v>30343</v>
      </c>
      <c r="C1278" t="s">
        <v>4069</v>
      </c>
      <c r="D1278" t="s">
        <v>2959</v>
      </c>
      <c r="E1278" t="s">
        <v>4137</v>
      </c>
      <c r="F1278" t="s">
        <v>2958</v>
      </c>
      <c r="G1278" t="s">
        <v>7165</v>
      </c>
      <c r="H1278" t="s">
        <v>2935</v>
      </c>
      <c r="I1278" t="s">
        <v>2959</v>
      </c>
    </row>
    <row r="1279" spans="1:9" x14ac:dyDescent="0.2">
      <c r="A1279" t="s">
        <v>4743</v>
      </c>
      <c r="B1279">
        <v>30344</v>
      </c>
      <c r="C1279" t="s">
        <v>4069</v>
      </c>
      <c r="D1279" t="s">
        <v>2961</v>
      </c>
      <c r="E1279" t="s">
        <v>4137</v>
      </c>
      <c r="F1279" t="s">
        <v>2960</v>
      </c>
      <c r="G1279" t="s">
        <v>7166</v>
      </c>
      <c r="H1279" t="s">
        <v>2935</v>
      </c>
      <c r="I1279" t="s">
        <v>2961</v>
      </c>
    </row>
    <row r="1280" spans="1:9" x14ac:dyDescent="0.2">
      <c r="A1280" t="s">
        <v>4791</v>
      </c>
      <c r="B1280">
        <v>30361</v>
      </c>
      <c r="C1280" t="s">
        <v>4069</v>
      </c>
      <c r="D1280" t="s">
        <v>2963</v>
      </c>
      <c r="E1280" t="s">
        <v>4137</v>
      </c>
      <c r="F1280" t="s">
        <v>2962</v>
      </c>
      <c r="G1280" t="s">
        <v>7167</v>
      </c>
      <c r="H1280" t="s">
        <v>2935</v>
      </c>
      <c r="I1280" t="s">
        <v>2963</v>
      </c>
    </row>
    <row r="1281" spans="1:9" x14ac:dyDescent="0.2">
      <c r="A1281" t="s">
        <v>4839</v>
      </c>
      <c r="B1281">
        <v>30362</v>
      </c>
      <c r="C1281" t="s">
        <v>4069</v>
      </c>
      <c r="D1281" t="s">
        <v>2965</v>
      </c>
      <c r="E1281" t="s">
        <v>4137</v>
      </c>
      <c r="F1281" t="s">
        <v>2964</v>
      </c>
      <c r="G1281" t="s">
        <v>7168</v>
      </c>
      <c r="H1281" t="s">
        <v>2935</v>
      </c>
      <c r="I1281" t="s">
        <v>2965</v>
      </c>
    </row>
    <row r="1282" spans="1:9" x14ac:dyDescent="0.2">
      <c r="A1282" t="s">
        <v>4886</v>
      </c>
      <c r="B1282">
        <v>30366</v>
      </c>
      <c r="C1282" t="s">
        <v>4069</v>
      </c>
      <c r="D1282" t="s">
        <v>2967</v>
      </c>
      <c r="E1282" t="s">
        <v>4137</v>
      </c>
      <c r="F1282" t="s">
        <v>2966</v>
      </c>
      <c r="G1282" t="s">
        <v>7169</v>
      </c>
      <c r="H1282" t="s">
        <v>2935</v>
      </c>
      <c r="I1282" t="s">
        <v>2967</v>
      </c>
    </row>
    <row r="1283" spans="1:9" x14ac:dyDescent="0.2">
      <c r="A1283" t="s">
        <v>4933</v>
      </c>
      <c r="B1283">
        <v>30381</v>
      </c>
      <c r="C1283" t="s">
        <v>4069</v>
      </c>
      <c r="D1283" t="s">
        <v>2054</v>
      </c>
      <c r="E1283" t="s">
        <v>4137</v>
      </c>
      <c r="F1283" t="s">
        <v>2968</v>
      </c>
      <c r="G1283" t="s">
        <v>7170</v>
      </c>
      <c r="H1283" t="s">
        <v>2935</v>
      </c>
      <c r="I1283" t="s">
        <v>2054</v>
      </c>
    </row>
    <row r="1284" spans="1:9" x14ac:dyDescent="0.2">
      <c r="A1284" t="s">
        <v>4979</v>
      </c>
      <c r="B1284">
        <v>30382</v>
      </c>
      <c r="C1284" t="s">
        <v>4069</v>
      </c>
      <c r="D1284" t="s">
        <v>714</v>
      </c>
      <c r="E1284" t="s">
        <v>4137</v>
      </c>
      <c r="F1284" t="s">
        <v>2969</v>
      </c>
      <c r="G1284" t="s">
        <v>7171</v>
      </c>
      <c r="H1284" t="s">
        <v>2935</v>
      </c>
      <c r="I1284" t="s">
        <v>714</v>
      </c>
    </row>
    <row r="1285" spans="1:9" x14ac:dyDescent="0.2">
      <c r="A1285" t="s">
        <v>5024</v>
      </c>
      <c r="B1285">
        <v>30383</v>
      </c>
      <c r="C1285" t="s">
        <v>4069</v>
      </c>
      <c r="D1285" t="s">
        <v>2971</v>
      </c>
      <c r="E1285" t="s">
        <v>4137</v>
      </c>
      <c r="F1285" t="s">
        <v>2970</v>
      </c>
      <c r="G1285" t="s">
        <v>7172</v>
      </c>
      <c r="H1285" t="s">
        <v>2935</v>
      </c>
      <c r="I1285" t="s">
        <v>2971</v>
      </c>
    </row>
    <row r="1286" spans="1:9" x14ac:dyDescent="0.2">
      <c r="A1286" t="s">
        <v>5066</v>
      </c>
      <c r="B1286">
        <v>30390</v>
      </c>
      <c r="C1286" t="s">
        <v>4069</v>
      </c>
      <c r="D1286" t="s">
        <v>2973</v>
      </c>
      <c r="E1286" t="s">
        <v>4137</v>
      </c>
      <c r="F1286" t="s">
        <v>2972</v>
      </c>
      <c r="G1286" t="s">
        <v>7173</v>
      </c>
      <c r="H1286" t="s">
        <v>2935</v>
      </c>
      <c r="I1286" t="s">
        <v>2973</v>
      </c>
    </row>
    <row r="1287" spans="1:9" x14ac:dyDescent="0.2">
      <c r="A1287" t="s">
        <v>5105</v>
      </c>
      <c r="B1287">
        <v>30391</v>
      </c>
      <c r="C1287" t="s">
        <v>4069</v>
      </c>
      <c r="D1287" t="s">
        <v>2975</v>
      </c>
      <c r="E1287" t="s">
        <v>4137</v>
      </c>
      <c r="F1287" t="s">
        <v>2974</v>
      </c>
      <c r="G1287" t="s">
        <v>7174</v>
      </c>
      <c r="H1287" t="s">
        <v>2935</v>
      </c>
      <c r="I1287" t="s">
        <v>2975</v>
      </c>
    </row>
    <row r="1288" spans="1:9" x14ac:dyDescent="0.2">
      <c r="A1288" t="s">
        <v>5142</v>
      </c>
      <c r="B1288">
        <v>30392</v>
      </c>
      <c r="C1288" t="s">
        <v>4069</v>
      </c>
      <c r="D1288" t="s">
        <v>2977</v>
      </c>
      <c r="E1288" t="s">
        <v>4137</v>
      </c>
      <c r="F1288" t="s">
        <v>2976</v>
      </c>
      <c r="G1288" t="s">
        <v>7175</v>
      </c>
      <c r="H1288" t="s">
        <v>2935</v>
      </c>
      <c r="I1288" t="s">
        <v>2977</v>
      </c>
    </row>
    <row r="1289" spans="1:9" x14ac:dyDescent="0.2">
      <c r="A1289" t="s">
        <v>5178</v>
      </c>
      <c r="B1289">
        <v>30401</v>
      </c>
      <c r="C1289" t="s">
        <v>4069</v>
      </c>
      <c r="D1289" t="s">
        <v>2979</v>
      </c>
      <c r="E1289" t="s">
        <v>4137</v>
      </c>
      <c r="F1289" t="s">
        <v>2978</v>
      </c>
      <c r="G1289" t="s">
        <v>7176</v>
      </c>
      <c r="H1289" t="s">
        <v>2935</v>
      </c>
      <c r="I1289" t="s">
        <v>2979</v>
      </c>
    </row>
    <row r="1290" spans="1:9" x14ac:dyDescent="0.2">
      <c r="A1290" t="s">
        <v>5214</v>
      </c>
      <c r="B1290">
        <v>30404</v>
      </c>
      <c r="C1290" t="s">
        <v>4069</v>
      </c>
      <c r="D1290" t="s">
        <v>2981</v>
      </c>
      <c r="E1290" t="s">
        <v>4137</v>
      </c>
      <c r="F1290" t="s">
        <v>2980</v>
      </c>
      <c r="G1290" t="s">
        <v>7177</v>
      </c>
      <c r="H1290" t="s">
        <v>2935</v>
      </c>
      <c r="I1290" t="s">
        <v>2981</v>
      </c>
    </row>
    <row r="1291" spans="1:9" x14ac:dyDescent="0.2">
      <c r="A1291" t="s">
        <v>5249</v>
      </c>
      <c r="B1291">
        <v>30406</v>
      </c>
      <c r="C1291" t="s">
        <v>4069</v>
      </c>
      <c r="D1291" t="s">
        <v>2983</v>
      </c>
      <c r="E1291" t="s">
        <v>4137</v>
      </c>
      <c r="F1291" t="s">
        <v>2982</v>
      </c>
      <c r="G1291" t="s">
        <v>7178</v>
      </c>
      <c r="H1291" t="s">
        <v>2935</v>
      </c>
      <c r="I1291" t="s">
        <v>2983</v>
      </c>
    </row>
    <row r="1292" spans="1:9" x14ac:dyDescent="0.2">
      <c r="A1292" t="s">
        <v>5281</v>
      </c>
      <c r="B1292">
        <v>30421</v>
      </c>
      <c r="C1292" t="s">
        <v>4069</v>
      </c>
      <c r="D1292" t="s">
        <v>2985</v>
      </c>
      <c r="E1292" t="s">
        <v>4137</v>
      </c>
      <c r="F1292" t="s">
        <v>2984</v>
      </c>
      <c r="G1292" t="s">
        <v>7179</v>
      </c>
      <c r="H1292" t="s">
        <v>2935</v>
      </c>
      <c r="I1292" t="s">
        <v>2985</v>
      </c>
    </row>
    <row r="1293" spans="1:9" x14ac:dyDescent="0.2">
      <c r="A1293" t="s">
        <v>5312</v>
      </c>
      <c r="B1293">
        <v>30422</v>
      </c>
      <c r="C1293" t="s">
        <v>4069</v>
      </c>
      <c r="D1293" t="s">
        <v>2987</v>
      </c>
      <c r="E1293" t="s">
        <v>4137</v>
      </c>
      <c r="F1293" t="s">
        <v>2986</v>
      </c>
      <c r="G1293" t="s">
        <v>7180</v>
      </c>
      <c r="H1293" t="s">
        <v>2935</v>
      </c>
      <c r="I1293" t="s">
        <v>2987</v>
      </c>
    </row>
    <row r="1294" spans="1:9" x14ac:dyDescent="0.2">
      <c r="A1294" t="s">
        <v>5341</v>
      </c>
      <c r="B1294">
        <v>30424</v>
      </c>
      <c r="C1294" t="s">
        <v>4069</v>
      </c>
      <c r="D1294" t="s">
        <v>2989</v>
      </c>
      <c r="E1294" t="s">
        <v>4137</v>
      </c>
      <c r="F1294" t="s">
        <v>2988</v>
      </c>
      <c r="G1294" t="s">
        <v>7181</v>
      </c>
      <c r="H1294" t="s">
        <v>2935</v>
      </c>
      <c r="I1294" t="s">
        <v>2989</v>
      </c>
    </row>
    <row r="1295" spans="1:9" x14ac:dyDescent="0.2">
      <c r="A1295" t="s">
        <v>5369</v>
      </c>
      <c r="B1295">
        <v>30427</v>
      </c>
      <c r="C1295" t="s">
        <v>4069</v>
      </c>
      <c r="D1295" t="s">
        <v>2991</v>
      </c>
      <c r="E1295" t="s">
        <v>4137</v>
      </c>
      <c r="F1295" t="s">
        <v>2990</v>
      </c>
      <c r="G1295" t="s">
        <v>7182</v>
      </c>
      <c r="H1295" t="s">
        <v>2935</v>
      </c>
      <c r="I1295" t="s">
        <v>2991</v>
      </c>
    </row>
    <row r="1296" spans="1:9" x14ac:dyDescent="0.2">
      <c r="A1296" t="s">
        <v>5396</v>
      </c>
      <c r="B1296">
        <v>30428</v>
      </c>
      <c r="C1296" t="s">
        <v>4069</v>
      </c>
      <c r="D1296" t="s">
        <v>2993</v>
      </c>
      <c r="E1296" t="s">
        <v>4137</v>
      </c>
      <c r="F1296" t="s">
        <v>2992</v>
      </c>
      <c r="G1296" t="s">
        <v>7183</v>
      </c>
      <c r="H1296" t="s">
        <v>2935</v>
      </c>
      <c r="I1296" t="s">
        <v>2993</v>
      </c>
    </row>
    <row r="1297" spans="1:9" x14ac:dyDescent="0.2">
      <c r="A1297" t="s">
        <v>4119</v>
      </c>
      <c r="B1297">
        <v>31000</v>
      </c>
      <c r="C1297" t="s">
        <v>4070</v>
      </c>
      <c r="D1297" t="s">
        <v>2995</v>
      </c>
      <c r="E1297" t="s">
        <v>4088</v>
      </c>
      <c r="F1297" t="s">
        <v>2994</v>
      </c>
      <c r="G1297" t="s">
        <v>7184</v>
      </c>
      <c r="H1297" t="s">
        <v>2995</v>
      </c>
    </row>
    <row r="1298" spans="1:9" x14ac:dyDescent="0.2">
      <c r="A1298" t="s">
        <v>4168</v>
      </c>
      <c r="B1298">
        <v>31201</v>
      </c>
      <c r="C1298" t="s">
        <v>4070</v>
      </c>
      <c r="D1298" t="s">
        <v>2997</v>
      </c>
      <c r="E1298" t="s">
        <v>4137</v>
      </c>
      <c r="F1298" t="s">
        <v>2996</v>
      </c>
      <c r="G1298" t="s">
        <v>7185</v>
      </c>
      <c r="H1298" t="s">
        <v>2995</v>
      </c>
      <c r="I1298" t="s">
        <v>2997</v>
      </c>
    </row>
    <row r="1299" spans="1:9" x14ac:dyDescent="0.2">
      <c r="A1299" t="s">
        <v>4216</v>
      </c>
      <c r="B1299">
        <v>31202</v>
      </c>
      <c r="C1299" t="s">
        <v>4070</v>
      </c>
      <c r="D1299" t="s">
        <v>2999</v>
      </c>
      <c r="E1299" t="s">
        <v>4137</v>
      </c>
      <c r="F1299" t="s">
        <v>2998</v>
      </c>
      <c r="G1299" t="s">
        <v>7186</v>
      </c>
      <c r="H1299" t="s">
        <v>2995</v>
      </c>
      <c r="I1299" t="s">
        <v>2999</v>
      </c>
    </row>
    <row r="1300" spans="1:9" x14ac:dyDescent="0.2">
      <c r="A1300" t="s">
        <v>4264</v>
      </c>
      <c r="B1300">
        <v>31203</v>
      </c>
      <c r="C1300" t="s">
        <v>4070</v>
      </c>
      <c r="D1300" t="s">
        <v>3001</v>
      </c>
      <c r="E1300" t="s">
        <v>4137</v>
      </c>
      <c r="F1300" t="s">
        <v>3000</v>
      </c>
      <c r="G1300" t="s">
        <v>7187</v>
      </c>
      <c r="H1300" t="s">
        <v>2995</v>
      </c>
      <c r="I1300" t="s">
        <v>3001</v>
      </c>
    </row>
    <row r="1301" spans="1:9" x14ac:dyDescent="0.2">
      <c r="A1301" t="s">
        <v>4312</v>
      </c>
      <c r="B1301">
        <v>31204</v>
      </c>
      <c r="C1301" t="s">
        <v>4070</v>
      </c>
      <c r="D1301" t="s">
        <v>3003</v>
      </c>
      <c r="E1301" t="s">
        <v>4137</v>
      </c>
      <c r="F1301" t="s">
        <v>3002</v>
      </c>
      <c r="G1301" t="s">
        <v>7188</v>
      </c>
      <c r="H1301" t="s">
        <v>2995</v>
      </c>
      <c r="I1301" t="s">
        <v>3003</v>
      </c>
    </row>
    <row r="1302" spans="1:9" x14ac:dyDescent="0.2">
      <c r="A1302" t="s">
        <v>4360</v>
      </c>
      <c r="B1302">
        <v>31302</v>
      </c>
      <c r="C1302" t="s">
        <v>4070</v>
      </c>
      <c r="D1302" t="s">
        <v>3005</v>
      </c>
      <c r="E1302" t="s">
        <v>4137</v>
      </c>
      <c r="F1302" t="s">
        <v>3004</v>
      </c>
      <c r="G1302" t="s">
        <v>7189</v>
      </c>
      <c r="H1302" t="s">
        <v>2995</v>
      </c>
      <c r="I1302" t="s">
        <v>3005</v>
      </c>
    </row>
    <row r="1303" spans="1:9" x14ac:dyDescent="0.2">
      <c r="A1303" t="s">
        <v>4408</v>
      </c>
      <c r="B1303">
        <v>31325</v>
      </c>
      <c r="C1303" t="s">
        <v>4070</v>
      </c>
      <c r="D1303" t="s">
        <v>3007</v>
      </c>
      <c r="E1303" t="s">
        <v>4137</v>
      </c>
      <c r="F1303" t="s">
        <v>3006</v>
      </c>
      <c r="G1303" t="s">
        <v>7190</v>
      </c>
      <c r="H1303" t="s">
        <v>2995</v>
      </c>
      <c r="I1303" t="s">
        <v>3007</v>
      </c>
    </row>
    <row r="1304" spans="1:9" x14ac:dyDescent="0.2">
      <c r="A1304" t="s">
        <v>4456</v>
      </c>
      <c r="B1304">
        <v>31328</v>
      </c>
      <c r="C1304" t="s">
        <v>4070</v>
      </c>
      <c r="D1304" t="s">
        <v>3009</v>
      </c>
      <c r="E1304" t="s">
        <v>4137</v>
      </c>
      <c r="F1304" t="s">
        <v>3008</v>
      </c>
      <c r="G1304" t="s">
        <v>7191</v>
      </c>
      <c r="H1304" t="s">
        <v>2995</v>
      </c>
      <c r="I1304" t="s">
        <v>3009</v>
      </c>
    </row>
    <row r="1305" spans="1:9" x14ac:dyDescent="0.2">
      <c r="A1305" t="s">
        <v>4504</v>
      </c>
      <c r="B1305">
        <v>31329</v>
      </c>
      <c r="C1305" t="s">
        <v>4070</v>
      </c>
      <c r="D1305" t="s">
        <v>3011</v>
      </c>
      <c r="E1305" t="s">
        <v>4137</v>
      </c>
      <c r="F1305" t="s">
        <v>3010</v>
      </c>
      <c r="G1305" t="s">
        <v>7192</v>
      </c>
      <c r="H1305" t="s">
        <v>2995</v>
      </c>
      <c r="I1305" t="s">
        <v>3011</v>
      </c>
    </row>
    <row r="1306" spans="1:9" x14ac:dyDescent="0.2">
      <c r="A1306" t="s">
        <v>4552</v>
      </c>
      <c r="B1306">
        <v>31364</v>
      </c>
      <c r="C1306" t="s">
        <v>4070</v>
      </c>
      <c r="D1306" t="s">
        <v>3013</v>
      </c>
      <c r="E1306" t="s">
        <v>4137</v>
      </c>
      <c r="F1306" t="s">
        <v>3012</v>
      </c>
      <c r="G1306" t="s">
        <v>7193</v>
      </c>
      <c r="H1306" t="s">
        <v>2995</v>
      </c>
      <c r="I1306" t="s">
        <v>3013</v>
      </c>
    </row>
    <row r="1307" spans="1:9" x14ac:dyDescent="0.2">
      <c r="A1307" t="s">
        <v>4600</v>
      </c>
      <c r="B1307">
        <v>31370</v>
      </c>
      <c r="C1307" t="s">
        <v>4070</v>
      </c>
      <c r="D1307" t="s">
        <v>3015</v>
      </c>
      <c r="E1307" t="s">
        <v>4137</v>
      </c>
      <c r="F1307" t="s">
        <v>3014</v>
      </c>
      <c r="G1307" t="s">
        <v>7194</v>
      </c>
      <c r="H1307" t="s">
        <v>2995</v>
      </c>
      <c r="I1307" t="s">
        <v>3015</v>
      </c>
    </row>
    <row r="1308" spans="1:9" x14ac:dyDescent="0.2">
      <c r="A1308" t="s">
        <v>4648</v>
      </c>
      <c r="B1308">
        <v>31371</v>
      </c>
      <c r="C1308" t="s">
        <v>4070</v>
      </c>
      <c r="D1308" t="s">
        <v>3017</v>
      </c>
      <c r="E1308" t="s">
        <v>4137</v>
      </c>
      <c r="F1308" t="s">
        <v>3016</v>
      </c>
      <c r="G1308" t="s">
        <v>7195</v>
      </c>
      <c r="H1308" t="s">
        <v>2995</v>
      </c>
      <c r="I1308" t="s">
        <v>3017</v>
      </c>
    </row>
    <row r="1309" spans="1:9" x14ac:dyDescent="0.2">
      <c r="A1309" t="s">
        <v>4696</v>
      </c>
      <c r="B1309">
        <v>31372</v>
      </c>
      <c r="C1309" t="s">
        <v>4070</v>
      </c>
      <c r="D1309" t="s">
        <v>3019</v>
      </c>
      <c r="E1309" t="s">
        <v>4137</v>
      </c>
      <c r="F1309" t="s">
        <v>3018</v>
      </c>
      <c r="G1309" t="s">
        <v>7196</v>
      </c>
      <c r="H1309" t="s">
        <v>2995</v>
      </c>
      <c r="I1309" t="s">
        <v>3019</v>
      </c>
    </row>
    <row r="1310" spans="1:9" x14ac:dyDescent="0.2">
      <c r="A1310" t="s">
        <v>4744</v>
      </c>
      <c r="B1310">
        <v>31384</v>
      </c>
      <c r="C1310" t="s">
        <v>4070</v>
      </c>
      <c r="D1310" t="s">
        <v>3021</v>
      </c>
      <c r="E1310" t="s">
        <v>4137</v>
      </c>
      <c r="F1310" t="s">
        <v>3020</v>
      </c>
      <c r="G1310" t="s">
        <v>7197</v>
      </c>
      <c r="H1310" t="s">
        <v>2995</v>
      </c>
      <c r="I1310" t="s">
        <v>3021</v>
      </c>
    </row>
    <row r="1311" spans="1:9" x14ac:dyDescent="0.2">
      <c r="A1311" t="s">
        <v>4792</v>
      </c>
      <c r="B1311">
        <v>31386</v>
      </c>
      <c r="C1311" t="s">
        <v>4070</v>
      </c>
      <c r="D1311" t="s">
        <v>3023</v>
      </c>
      <c r="E1311" t="s">
        <v>4137</v>
      </c>
      <c r="F1311" t="s">
        <v>3022</v>
      </c>
      <c r="G1311" t="s">
        <v>7198</v>
      </c>
      <c r="H1311" t="s">
        <v>2995</v>
      </c>
      <c r="I1311" t="s">
        <v>3023</v>
      </c>
    </row>
    <row r="1312" spans="1:9" x14ac:dyDescent="0.2">
      <c r="A1312" t="s">
        <v>4840</v>
      </c>
      <c r="B1312">
        <v>31389</v>
      </c>
      <c r="C1312" t="s">
        <v>4070</v>
      </c>
      <c r="D1312" t="s">
        <v>862</v>
      </c>
      <c r="E1312" t="s">
        <v>4137</v>
      </c>
      <c r="F1312" t="s">
        <v>3024</v>
      </c>
      <c r="G1312" t="s">
        <v>7199</v>
      </c>
      <c r="H1312" t="s">
        <v>2995</v>
      </c>
      <c r="I1312" t="s">
        <v>862</v>
      </c>
    </row>
    <row r="1313" spans="1:9" x14ac:dyDescent="0.2">
      <c r="A1313" t="s">
        <v>4887</v>
      </c>
      <c r="B1313">
        <v>31390</v>
      </c>
      <c r="C1313" t="s">
        <v>4070</v>
      </c>
      <c r="D1313" t="s">
        <v>3026</v>
      </c>
      <c r="E1313" t="s">
        <v>4137</v>
      </c>
      <c r="F1313" t="s">
        <v>3025</v>
      </c>
      <c r="G1313" t="s">
        <v>7200</v>
      </c>
      <c r="H1313" t="s">
        <v>2995</v>
      </c>
      <c r="I1313" t="s">
        <v>3026</v>
      </c>
    </row>
    <row r="1314" spans="1:9" x14ac:dyDescent="0.2">
      <c r="A1314" t="s">
        <v>4934</v>
      </c>
      <c r="B1314">
        <v>31401</v>
      </c>
      <c r="C1314" t="s">
        <v>4070</v>
      </c>
      <c r="D1314" t="s">
        <v>3028</v>
      </c>
      <c r="E1314" t="s">
        <v>4137</v>
      </c>
      <c r="F1314" t="s">
        <v>3027</v>
      </c>
      <c r="G1314" t="s">
        <v>7201</v>
      </c>
      <c r="H1314" t="s">
        <v>2995</v>
      </c>
      <c r="I1314" t="s">
        <v>3028</v>
      </c>
    </row>
    <row r="1315" spans="1:9" x14ac:dyDescent="0.2">
      <c r="A1315" t="s">
        <v>4980</v>
      </c>
      <c r="B1315">
        <v>31402</v>
      </c>
      <c r="C1315" t="s">
        <v>4070</v>
      </c>
      <c r="D1315" t="s">
        <v>2620</v>
      </c>
      <c r="E1315" t="s">
        <v>4137</v>
      </c>
      <c r="F1315" t="s">
        <v>3029</v>
      </c>
      <c r="G1315" t="s">
        <v>7202</v>
      </c>
      <c r="H1315" t="s">
        <v>2995</v>
      </c>
      <c r="I1315" t="s">
        <v>2620</v>
      </c>
    </row>
    <row r="1316" spans="1:9" x14ac:dyDescent="0.2">
      <c r="A1316" t="s">
        <v>5025</v>
      </c>
      <c r="B1316">
        <v>31403</v>
      </c>
      <c r="C1316" t="s">
        <v>4070</v>
      </c>
      <c r="D1316" t="s">
        <v>3031</v>
      </c>
      <c r="E1316" t="s">
        <v>4137</v>
      </c>
      <c r="F1316" t="s">
        <v>3030</v>
      </c>
      <c r="G1316" t="s">
        <v>7203</v>
      </c>
      <c r="H1316" t="s">
        <v>2995</v>
      </c>
      <c r="I1316" t="s">
        <v>3031</v>
      </c>
    </row>
    <row r="1317" spans="1:9" x14ac:dyDescent="0.2">
      <c r="A1317" t="s">
        <v>4120</v>
      </c>
      <c r="B1317">
        <v>32000</v>
      </c>
      <c r="C1317" t="s">
        <v>4071</v>
      </c>
      <c r="D1317" t="s">
        <v>3033</v>
      </c>
      <c r="E1317" t="s">
        <v>4088</v>
      </c>
      <c r="F1317" t="s">
        <v>3032</v>
      </c>
      <c r="G1317" t="s">
        <v>7204</v>
      </c>
      <c r="H1317" t="s">
        <v>3033</v>
      </c>
    </row>
    <row r="1318" spans="1:9" x14ac:dyDescent="0.2">
      <c r="A1318" t="s">
        <v>4169</v>
      </c>
      <c r="B1318">
        <v>32201</v>
      </c>
      <c r="C1318" t="s">
        <v>4071</v>
      </c>
      <c r="D1318" t="s">
        <v>3035</v>
      </c>
      <c r="E1318" t="s">
        <v>4137</v>
      </c>
      <c r="F1318" t="s">
        <v>3034</v>
      </c>
      <c r="G1318" t="s">
        <v>7205</v>
      </c>
      <c r="H1318" t="s">
        <v>3033</v>
      </c>
      <c r="I1318" t="s">
        <v>3035</v>
      </c>
    </row>
    <row r="1319" spans="1:9" x14ac:dyDescent="0.2">
      <c r="A1319" t="s">
        <v>4217</v>
      </c>
      <c r="B1319">
        <v>32202</v>
      </c>
      <c r="C1319" t="s">
        <v>4071</v>
      </c>
      <c r="D1319" t="s">
        <v>3037</v>
      </c>
      <c r="E1319" t="s">
        <v>4137</v>
      </c>
      <c r="F1319" t="s">
        <v>3036</v>
      </c>
      <c r="G1319" t="s">
        <v>7206</v>
      </c>
      <c r="H1319" t="s">
        <v>3033</v>
      </c>
      <c r="I1319" t="s">
        <v>3037</v>
      </c>
    </row>
    <row r="1320" spans="1:9" x14ac:dyDescent="0.2">
      <c r="A1320" t="s">
        <v>4265</v>
      </c>
      <c r="B1320">
        <v>32203</v>
      </c>
      <c r="C1320" t="s">
        <v>4071</v>
      </c>
      <c r="D1320" t="s">
        <v>3039</v>
      </c>
      <c r="E1320" t="s">
        <v>4137</v>
      </c>
      <c r="F1320" t="s">
        <v>3038</v>
      </c>
      <c r="G1320" t="s">
        <v>7207</v>
      </c>
      <c r="H1320" t="s">
        <v>3033</v>
      </c>
      <c r="I1320" t="s">
        <v>3039</v>
      </c>
    </row>
    <row r="1321" spans="1:9" x14ac:dyDescent="0.2">
      <c r="A1321" t="s">
        <v>4313</v>
      </c>
      <c r="B1321">
        <v>32204</v>
      </c>
      <c r="C1321" t="s">
        <v>4071</v>
      </c>
      <c r="D1321" t="s">
        <v>3041</v>
      </c>
      <c r="E1321" t="s">
        <v>4137</v>
      </c>
      <c r="F1321" t="s">
        <v>3040</v>
      </c>
      <c r="G1321" t="s">
        <v>7208</v>
      </c>
      <c r="H1321" t="s">
        <v>3033</v>
      </c>
      <c r="I1321" t="s">
        <v>3041</v>
      </c>
    </row>
    <row r="1322" spans="1:9" x14ac:dyDescent="0.2">
      <c r="A1322" t="s">
        <v>4361</v>
      </c>
      <c r="B1322">
        <v>32205</v>
      </c>
      <c r="C1322" t="s">
        <v>4071</v>
      </c>
      <c r="D1322" t="s">
        <v>3043</v>
      </c>
      <c r="E1322" t="s">
        <v>4137</v>
      </c>
      <c r="F1322" t="s">
        <v>3042</v>
      </c>
      <c r="G1322" t="s">
        <v>7209</v>
      </c>
      <c r="H1322" t="s">
        <v>3033</v>
      </c>
      <c r="I1322" t="s">
        <v>3043</v>
      </c>
    </row>
    <row r="1323" spans="1:9" x14ac:dyDescent="0.2">
      <c r="A1323" t="s">
        <v>4409</v>
      </c>
      <c r="B1323">
        <v>32206</v>
      </c>
      <c r="C1323" t="s">
        <v>4071</v>
      </c>
      <c r="D1323" t="s">
        <v>3045</v>
      </c>
      <c r="E1323" t="s">
        <v>4137</v>
      </c>
      <c r="F1323" t="s">
        <v>3044</v>
      </c>
      <c r="G1323" t="s">
        <v>7210</v>
      </c>
      <c r="H1323" t="s">
        <v>3033</v>
      </c>
      <c r="I1323" t="s">
        <v>3045</v>
      </c>
    </row>
    <row r="1324" spans="1:9" x14ac:dyDescent="0.2">
      <c r="A1324" t="s">
        <v>4457</v>
      </c>
      <c r="B1324">
        <v>32207</v>
      </c>
      <c r="C1324" t="s">
        <v>4071</v>
      </c>
      <c r="D1324" t="s">
        <v>3047</v>
      </c>
      <c r="E1324" t="s">
        <v>4137</v>
      </c>
      <c r="F1324" t="s">
        <v>3046</v>
      </c>
      <c r="G1324" t="s">
        <v>7211</v>
      </c>
      <c r="H1324" t="s">
        <v>3033</v>
      </c>
      <c r="I1324" t="s">
        <v>3047</v>
      </c>
    </row>
    <row r="1325" spans="1:9" x14ac:dyDescent="0.2">
      <c r="A1325" t="s">
        <v>4505</v>
      </c>
      <c r="B1325">
        <v>32209</v>
      </c>
      <c r="C1325" t="s">
        <v>4071</v>
      </c>
      <c r="D1325" t="s">
        <v>3049</v>
      </c>
      <c r="E1325" t="s">
        <v>4137</v>
      </c>
      <c r="F1325" t="s">
        <v>3048</v>
      </c>
      <c r="G1325" t="s">
        <v>7212</v>
      </c>
      <c r="H1325" t="s">
        <v>3033</v>
      </c>
      <c r="I1325" t="s">
        <v>3049</v>
      </c>
    </row>
    <row r="1326" spans="1:9" x14ac:dyDescent="0.2">
      <c r="A1326" t="s">
        <v>4553</v>
      </c>
      <c r="B1326">
        <v>32343</v>
      </c>
      <c r="C1326" t="s">
        <v>4071</v>
      </c>
      <c r="D1326" t="s">
        <v>3051</v>
      </c>
      <c r="E1326" t="s">
        <v>4137</v>
      </c>
      <c r="F1326" t="s">
        <v>3050</v>
      </c>
      <c r="G1326" t="s">
        <v>7213</v>
      </c>
      <c r="H1326" t="s">
        <v>3033</v>
      </c>
      <c r="I1326" t="s">
        <v>3051</v>
      </c>
    </row>
    <row r="1327" spans="1:9" x14ac:dyDescent="0.2">
      <c r="A1327" t="s">
        <v>4601</v>
      </c>
      <c r="B1327">
        <v>32386</v>
      </c>
      <c r="C1327" t="s">
        <v>4071</v>
      </c>
      <c r="D1327" t="s">
        <v>3053</v>
      </c>
      <c r="E1327" t="s">
        <v>4137</v>
      </c>
      <c r="F1327" t="s">
        <v>3052</v>
      </c>
      <c r="G1327" t="s">
        <v>7214</v>
      </c>
      <c r="H1327" t="s">
        <v>3033</v>
      </c>
      <c r="I1327" t="s">
        <v>3053</v>
      </c>
    </row>
    <row r="1328" spans="1:9" x14ac:dyDescent="0.2">
      <c r="A1328" t="s">
        <v>4649</v>
      </c>
      <c r="B1328">
        <v>32441</v>
      </c>
      <c r="C1328" t="s">
        <v>4071</v>
      </c>
      <c r="D1328" t="s">
        <v>3055</v>
      </c>
      <c r="E1328" t="s">
        <v>4137</v>
      </c>
      <c r="F1328" t="s">
        <v>3054</v>
      </c>
      <c r="G1328" t="s">
        <v>7215</v>
      </c>
      <c r="H1328" t="s">
        <v>3033</v>
      </c>
      <c r="I1328" t="s">
        <v>3055</v>
      </c>
    </row>
    <row r="1329" spans="1:9" x14ac:dyDescent="0.2">
      <c r="A1329" t="s">
        <v>4697</v>
      </c>
      <c r="B1329">
        <v>32448</v>
      </c>
      <c r="C1329" t="s">
        <v>4071</v>
      </c>
      <c r="D1329" t="s">
        <v>1054</v>
      </c>
      <c r="E1329" t="s">
        <v>4137</v>
      </c>
      <c r="F1329" t="s">
        <v>3056</v>
      </c>
      <c r="G1329" t="s">
        <v>7216</v>
      </c>
      <c r="H1329" t="s">
        <v>3033</v>
      </c>
      <c r="I1329" t="s">
        <v>1054</v>
      </c>
    </row>
    <row r="1330" spans="1:9" x14ac:dyDescent="0.2">
      <c r="A1330" t="s">
        <v>4745</v>
      </c>
      <c r="B1330">
        <v>32449</v>
      </c>
      <c r="C1330" t="s">
        <v>4071</v>
      </c>
      <c r="D1330" t="s">
        <v>3058</v>
      </c>
      <c r="E1330" t="s">
        <v>4137</v>
      </c>
      <c r="F1330" t="s">
        <v>3057</v>
      </c>
      <c r="G1330" t="s">
        <v>7217</v>
      </c>
      <c r="H1330" t="s">
        <v>3033</v>
      </c>
      <c r="I1330" t="s">
        <v>3058</v>
      </c>
    </row>
    <row r="1331" spans="1:9" x14ac:dyDescent="0.2">
      <c r="A1331" t="s">
        <v>4793</v>
      </c>
      <c r="B1331">
        <v>32501</v>
      </c>
      <c r="C1331" t="s">
        <v>4071</v>
      </c>
      <c r="D1331" t="s">
        <v>3060</v>
      </c>
      <c r="E1331" t="s">
        <v>4137</v>
      </c>
      <c r="F1331" t="s">
        <v>3059</v>
      </c>
      <c r="G1331" t="s">
        <v>7218</v>
      </c>
      <c r="H1331" t="s">
        <v>3033</v>
      </c>
      <c r="I1331" t="s">
        <v>3060</v>
      </c>
    </row>
    <row r="1332" spans="1:9" x14ac:dyDescent="0.2">
      <c r="A1332" t="s">
        <v>4841</v>
      </c>
      <c r="B1332">
        <v>32505</v>
      </c>
      <c r="C1332" t="s">
        <v>4071</v>
      </c>
      <c r="D1332" t="s">
        <v>3062</v>
      </c>
      <c r="E1332" t="s">
        <v>4137</v>
      </c>
      <c r="F1332" t="s">
        <v>3061</v>
      </c>
      <c r="G1332" t="s">
        <v>7219</v>
      </c>
      <c r="H1332" t="s">
        <v>3033</v>
      </c>
      <c r="I1332" t="s">
        <v>3062</v>
      </c>
    </row>
    <row r="1333" spans="1:9" x14ac:dyDescent="0.2">
      <c r="A1333" t="s">
        <v>4888</v>
      </c>
      <c r="B1333">
        <v>32525</v>
      </c>
      <c r="C1333" t="s">
        <v>4071</v>
      </c>
      <c r="D1333" t="s">
        <v>3064</v>
      </c>
      <c r="E1333" t="s">
        <v>4137</v>
      </c>
      <c r="F1333" t="s">
        <v>3063</v>
      </c>
      <c r="G1333" t="s">
        <v>7220</v>
      </c>
      <c r="H1333" t="s">
        <v>3033</v>
      </c>
      <c r="I1333" t="s">
        <v>3064</v>
      </c>
    </row>
    <row r="1334" spans="1:9" x14ac:dyDescent="0.2">
      <c r="A1334" t="s">
        <v>4935</v>
      </c>
      <c r="B1334">
        <v>32526</v>
      </c>
      <c r="C1334" t="s">
        <v>4071</v>
      </c>
      <c r="D1334" t="s">
        <v>3066</v>
      </c>
      <c r="E1334" t="s">
        <v>4137</v>
      </c>
      <c r="F1334" t="s">
        <v>3065</v>
      </c>
      <c r="G1334" t="s">
        <v>7221</v>
      </c>
      <c r="H1334" t="s">
        <v>3033</v>
      </c>
      <c r="I1334" t="s">
        <v>3066</v>
      </c>
    </row>
    <row r="1335" spans="1:9" x14ac:dyDescent="0.2">
      <c r="A1335" t="s">
        <v>4981</v>
      </c>
      <c r="B1335">
        <v>32527</v>
      </c>
      <c r="C1335" t="s">
        <v>4071</v>
      </c>
      <c r="D1335" t="s">
        <v>3068</v>
      </c>
      <c r="E1335" t="s">
        <v>4137</v>
      </c>
      <c r="F1335" t="s">
        <v>3067</v>
      </c>
      <c r="G1335" t="s">
        <v>7222</v>
      </c>
      <c r="H1335" t="s">
        <v>3033</v>
      </c>
      <c r="I1335" t="s">
        <v>3068</v>
      </c>
    </row>
    <row r="1336" spans="1:9" x14ac:dyDescent="0.2">
      <c r="A1336" t="s">
        <v>5026</v>
      </c>
      <c r="B1336">
        <v>32528</v>
      </c>
      <c r="C1336" t="s">
        <v>4071</v>
      </c>
      <c r="D1336" t="s">
        <v>3070</v>
      </c>
      <c r="E1336" t="s">
        <v>4137</v>
      </c>
      <c r="F1336" t="s">
        <v>3069</v>
      </c>
      <c r="G1336" t="s">
        <v>7223</v>
      </c>
      <c r="H1336" t="s">
        <v>3033</v>
      </c>
      <c r="I1336" t="s">
        <v>3070</v>
      </c>
    </row>
    <row r="1337" spans="1:9" x14ac:dyDescent="0.2">
      <c r="A1337" t="s">
        <v>4121</v>
      </c>
      <c r="B1337">
        <v>33000</v>
      </c>
      <c r="C1337" t="s">
        <v>4072</v>
      </c>
      <c r="D1337" t="s">
        <v>3072</v>
      </c>
      <c r="E1337" t="s">
        <v>4088</v>
      </c>
      <c r="F1337" t="s">
        <v>3071</v>
      </c>
      <c r="G1337" t="s">
        <v>7224</v>
      </c>
      <c r="H1337" t="s">
        <v>3072</v>
      </c>
    </row>
    <row r="1338" spans="1:9" x14ac:dyDescent="0.2">
      <c r="A1338" t="s">
        <v>4170</v>
      </c>
      <c r="B1338">
        <v>33100</v>
      </c>
      <c r="C1338" t="s">
        <v>4072</v>
      </c>
      <c r="D1338" t="s">
        <v>3074</v>
      </c>
      <c r="E1338" t="s">
        <v>4137</v>
      </c>
      <c r="F1338" t="s">
        <v>3073</v>
      </c>
      <c r="G1338" t="s">
        <v>7225</v>
      </c>
      <c r="H1338" t="s">
        <v>3072</v>
      </c>
      <c r="I1338" t="s">
        <v>3074</v>
      </c>
    </row>
    <row r="1339" spans="1:9" x14ac:dyDescent="0.2">
      <c r="A1339" t="s">
        <v>4218</v>
      </c>
      <c r="B1339">
        <v>33202</v>
      </c>
      <c r="C1339" t="s">
        <v>4072</v>
      </c>
      <c r="D1339" t="s">
        <v>3076</v>
      </c>
      <c r="E1339" t="s">
        <v>4137</v>
      </c>
      <c r="F1339" t="s">
        <v>3075</v>
      </c>
      <c r="G1339" t="s">
        <v>7226</v>
      </c>
      <c r="H1339" t="s">
        <v>3072</v>
      </c>
      <c r="I1339" t="s">
        <v>3076</v>
      </c>
    </row>
    <row r="1340" spans="1:9" x14ac:dyDescent="0.2">
      <c r="A1340" t="s">
        <v>4266</v>
      </c>
      <c r="B1340">
        <v>33203</v>
      </c>
      <c r="C1340" t="s">
        <v>4072</v>
      </c>
      <c r="D1340" t="s">
        <v>3078</v>
      </c>
      <c r="E1340" t="s">
        <v>4137</v>
      </c>
      <c r="F1340" t="s">
        <v>3077</v>
      </c>
      <c r="G1340" t="s">
        <v>7227</v>
      </c>
      <c r="H1340" t="s">
        <v>3072</v>
      </c>
      <c r="I1340" t="s">
        <v>3078</v>
      </c>
    </row>
    <row r="1341" spans="1:9" x14ac:dyDescent="0.2">
      <c r="A1341" t="s">
        <v>4314</v>
      </c>
      <c r="B1341">
        <v>33204</v>
      </c>
      <c r="C1341" t="s">
        <v>4072</v>
      </c>
      <c r="D1341" t="s">
        <v>3080</v>
      </c>
      <c r="E1341" t="s">
        <v>4137</v>
      </c>
      <c r="F1341" t="s">
        <v>3079</v>
      </c>
      <c r="G1341" t="s">
        <v>7228</v>
      </c>
      <c r="H1341" t="s">
        <v>3072</v>
      </c>
      <c r="I1341" t="s">
        <v>3080</v>
      </c>
    </row>
    <row r="1342" spans="1:9" x14ac:dyDescent="0.2">
      <c r="A1342" t="s">
        <v>4362</v>
      </c>
      <c r="B1342">
        <v>33205</v>
      </c>
      <c r="C1342" t="s">
        <v>4072</v>
      </c>
      <c r="D1342" t="s">
        <v>3082</v>
      </c>
      <c r="E1342" t="s">
        <v>4137</v>
      </c>
      <c r="F1342" t="s">
        <v>3081</v>
      </c>
      <c r="G1342" t="s">
        <v>7229</v>
      </c>
      <c r="H1342" t="s">
        <v>3072</v>
      </c>
      <c r="I1342" t="s">
        <v>3082</v>
      </c>
    </row>
    <row r="1343" spans="1:9" x14ac:dyDescent="0.2">
      <c r="A1343" t="s">
        <v>4410</v>
      </c>
      <c r="B1343">
        <v>33207</v>
      </c>
      <c r="C1343" t="s">
        <v>4072</v>
      </c>
      <c r="D1343" t="s">
        <v>3084</v>
      </c>
      <c r="E1343" t="s">
        <v>4137</v>
      </c>
      <c r="F1343" t="s">
        <v>3083</v>
      </c>
      <c r="G1343" t="s">
        <v>7230</v>
      </c>
      <c r="H1343" t="s">
        <v>3072</v>
      </c>
      <c r="I1343" t="s">
        <v>3084</v>
      </c>
    </row>
    <row r="1344" spans="1:9" x14ac:dyDescent="0.2">
      <c r="A1344" t="s">
        <v>4458</v>
      </c>
      <c r="B1344">
        <v>33208</v>
      </c>
      <c r="C1344" t="s">
        <v>4072</v>
      </c>
      <c r="D1344" t="s">
        <v>3086</v>
      </c>
      <c r="E1344" t="s">
        <v>4137</v>
      </c>
      <c r="F1344" t="s">
        <v>3085</v>
      </c>
      <c r="G1344" t="s">
        <v>7231</v>
      </c>
      <c r="H1344" t="s">
        <v>3072</v>
      </c>
      <c r="I1344" t="s">
        <v>3086</v>
      </c>
    </row>
    <row r="1345" spans="1:9" x14ac:dyDescent="0.2">
      <c r="A1345" t="s">
        <v>4506</v>
      </c>
      <c r="B1345">
        <v>33209</v>
      </c>
      <c r="C1345" t="s">
        <v>4072</v>
      </c>
      <c r="D1345" t="s">
        <v>3088</v>
      </c>
      <c r="E1345" t="s">
        <v>4137</v>
      </c>
      <c r="F1345" t="s">
        <v>3087</v>
      </c>
      <c r="G1345" t="s">
        <v>7232</v>
      </c>
      <c r="H1345" t="s">
        <v>3072</v>
      </c>
      <c r="I1345" t="s">
        <v>3088</v>
      </c>
    </row>
    <row r="1346" spans="1:9" x14ac:dyDescent="0.2">
      <c r="A1346" t="s">
        <v>4554</v>
      </c>
      <c r="B1346">
        <v>33210</v>
      </c>
      <c r="C1346" t="s">
        <v>4072</v>
      </c>
      <c r="D1346" t="s">
        <v>3090</v>
      </c>
      <c r="E1346" t="s">
        <v>4137</v>
      </c>
      <c r="F1346" t="s">
        <v>3089</v>
      </c>
      <c r="G1346" t="s">
        <v>7233</v>
      </c>
      <c r="H1346" t="s">
        <v>3072</v>
      </c>
      <c r="I1346" t="s">
        <v>3090</v>
      </c>
    </row>
    <row r="1347" spans="1:9" x14ac:dyDescent="0.2">
      <c r="A1347" t="s">
        <v>4602</v>
      </c>
      <c r="B1347">
        <v>33211</v>
      </c>
      <c r="C1347" t="s">
        <v>4072</v>
      </c>
      <c r="D1347" t="s">
        <v>3092</v>
      </c>
      <c r="E1347" t="s">
        <v>4137</v>
      </c>
      <c r="F1347" t="s">
        <v>3091</v>
      </c>
      <c r="G1347" t="s">
        <v>7234</v>
      </c>
      <c r="H1347" t="s">
        <v>3072</v>
      </c>
      <c r="I1347" t="s">
        <v>3092</v>
      </c>
    </row>
    <row r="1348" spans="1:9" x14ac:dyDescent="0.2">
      <c r="A1348" t="s">
        <v>4650</v>
      </c>
      <c r="B1348">
        <v>33212</v>
      </c>
      <c r="C1348" t="s">
        <v>4072</v>
      </c>
      <c r="D1348" t="s">
        <v>3094</v>
      </c>
      <c r="E1348" t="s">
        <v>4137</v>
      </c>
      <c r="F1348" t="s">
        <v>3093</v>
      </c>
      <c r="G1348" t="s">
        <v>7235</v>
      </c>
      <c r="H1348" t="s">
        <v>3072</v>
      </c>
      <c r="I1348" t="s">
        <v>3094</v>
      </c>
    </row>
    <row r="1349" spans="1:9" x14ac:dyDescent="0.2">
      <c r="A1349" t="s">
        <v>4698</v>
      </c>
      <c r="B1349">
        <v>33213</v>
      </c>
      <c r="C1349" t="s">
        <v>4072</v>
      </c>
      <c r="D1349" t="s">
        <v>3096</v>
      </c>
      <c r="E1349" t="s">
        <v>4137</v>
      </c>
      <c r="F1349" t="s">
        <v>3095</v>
      </c>
      <c r="G1349" t="s">
        <v>7236</v>
      </c>
      <c r="H1349" t="s">
        <v>3072</v>
      </c>
      <c r="I1349" t="s">
        <v>3096</v>
      </c>
    </row>
    <row r="1350" spans="1:9" x14ac:dyDescent="0.2">
      <c r="A1350" t="s">
        <v>4746</v>
      </c>
      <c r="B1350">
        <v>33214</v>
      </c>
      <c r="C1350" t="s">
        <v>4072</v>
      </c>
      <c r="D1350" t="s">
        <v>3098</v>
      </c>
      <c r="E1350" t="s">
        <v>4137</v>
      </c>
      <c r="F1350" t="s">
        <v>3097</v>
      </c>
      <c r="G1350" t="s">
        <v>7237</v>
      </c>
      <c r="H1350" t="s">
        <v>3072</v>
      </c>
      <c r="I1350" t="s">
        <v>3098</v>
      </c>
    </row>
    <row r="1351" spans="1:9" x14ac:dyDescent="0.2">
      <c r="A1351" t="s">
        <v>4794</v>
      </c>
      <c r="B1351">
        <v>33215</v>
      </c>
      <c r="C1351" t="s">
        <v>4072</v>
      </c>
      <c r="D1351" t="s">
        <v>3100</v>
      </c>
      <c r="E1351" t="s">
        <v>4137</v>
      </c>
      <c r="F1351" t="s">
        <v>3099</v>
      </c>
      <c r="G1351" t="s">
        <v>7238</v>
      </c>
      <c r="H1351" t="s">
        <v>3072</v>
      </c>
      <c r="I1351" t="s">
        <v>3100</v>
      </c>
    </row>
    <row r="1352" spans="1:9" x14ac:dyDescent="0.2">
      <c r="A1352" t="s">
        <v>4842</v>
      </c>
      <c r="B1352">
        <v>33216</v>
      </c>
      <c r="C1352" t="s">
        <v>4072</v>
      </c>
      <c r="D1352" t="s">
        <v>3102</v>
      </c>
      <c r="E1352" t="s">
        <v>4137</v>
      </c>
      <c r="F1352" t="s">
        <v>3101</v>
      </c>
      <c r="G1352" t="s">
        <v>7239</v>
      </c>
      <c r="H1352" t="s">
        <v>3072</v>
      </c>
      <c r="I1352" t="s">
        <v>3102</v>
      </c>
    </row>
    <row r="1353" spans="1:9" x14ac:dyDescent="0.2">
      <c r="A1353" t="s">
        <v>4889</v>
      </c>
      <c r="B1353">
        <v>33346</v>
      </c>
      <c r="C1353" t="s">
        <v>4072</v>
      </c>
      <c r="D1353" t="s">
        <v>3104</v>
      </c>
      <c r="E1353" t="s">
        <v>4137</v>
      </c>
      <c r="F1353" t="s">
        <v>3103</v>
      </c>
      <c r="G1353" t="s">
        <v>7240</v>
      </c>
      <c r="H1353" t="s">
        <v>3072</v>
      </c>
      <c r="I1353" t="s">
        <v>3104</v>
      </c>
    </row>
    <row r="1354" spans="1:9" x14ac:dyDescent="0.2">
      <c r="A1354" t="s">
        <v>4936</v>
      </c>
      <c r="B1354">
        <v>33423</v>
      </c>
      <c r="C1354" t="s">
        <v>4072</v>
      </c>
      <c r="D1354" t="s">
        <v>3106</v>
      </c>
      <c r="E1354" t="s">
        <v>4137</v>
      </c>
      <c r="F1354" t="s">
        <v>3105</v>
      </c>
      <c r="G1354" t="s">
        <v>7241</v>
      </c>
      <c r="H1354" t="s">
        <v>3072</v>
      </c>
      <c r="I1354" t="s">
        <v>3106</v>
      </c>
    </row>
    <row r="1355" spans="1:9" x14ac:dyDescent="0.2">
      <c r="A1355" t="s">
        <v>4982</v>
      </c>
      <c r="B1355">
        <v>33445</v>
      </c>
      <c r="C1355" t="s">
        <v>4072</v>
      </c>
      <c r="D1355" t="s">
        <v>3108</v>
      </c>
      <c r="E1355" t="s">
        <v>4137</v>
      </c>
      <c r="F1355" t="s">
        <v>3107</v>
      </c>
      <c r="G1355" t="s">
        <v>7242</v>
      </c>
      <c r="H1355" t="s">
        <v>3072</v>
      </c>
      <c r="I1355" t="s">
        <v>3108</v>
      </c>
    </row>
    <row r="1356" spans="1:9" x14ac:dyDescent="0.2">
      <c r="A1356" t="s">
        <v>5027</v>
      </c>
      <c r="B1356">
        <v>33461</v>
      </c>
      <c r="C1356" t="s">
        <v>4072</v>
      </c>
      <c r="D1356" t="s">
        <v>3110</v>
      </c>
      <c r="E1356" t="s">
        <v>4137</v>
      </c>
      <c r="F1356" t="s">
        <v>3109</v>
      </c>
      <c r="G1356" t="s">
        <v>7243</v>
      </c>
      <c r="H1356" t="s">
        <v>3072</v>
      </c>
      <c r="I1356" t="s">
        <v>3110</v>
      </c>
    </row>
    <row r="1357" spans="1:9" x14ac:dyDescent="0.2">
      <c r="A1357" t="s">
        <v>5067</v>
      </c>
      <c r="B1357">
        <v>33586</v>
      </c>
      <c r="C1357" t="s">
        <v>4072</v>
      </c>
      <c r="D1357" t="s">
        <v>3112</v>
      </c>
      <c r="E1357" t="s">
        <v>4137</v>
      </c>
      <c r="F1357" t="s">
        <v>3111</v>
      </c>
      <c r="G1357" t="s">
        <v>7244</v>
      </c>
      <c r="H1357" t="s">
        <v>3072</v>
      </c>
      <c r="I1357" t="s">
        <v>3112</v>
      </c>
    </row>
    <row r="1358" spans="1:9" x14ac:dyDescent="0.2">
      <c r="A1358" t="s">
        <v>5106</v>
      </c>
      <c r="B1358">
        <v>33606</v>
      </c>
      <c r="C1358" t="s">
        <v>4072</v>
      </c>
      <c r="D1358" t="s">
        <v>3114</v>
      </c>
      <c r="E1358" t="s">
        <v>4137</v>
      </c>
      <c r="F1358" t="s">
        <v>3113</v>
      </c>
      <c r="G1358" t="s">
        <v>7245</v>
      </c>
      <c r="H1358" t="s">
        <v>3072</v>
      </c>
      <c r="I1358" t="s">
        <v>3114</v>
      </c>
    </row>
    <row r="1359" spans="1:9" x14ac:dyDescent="0.2">
      <c r="A1359" t="s">
        <v>5143</v>
      </c>
      <c r="B1359">
        <v>33622</v>
      </c>
      <c r="C1359" t="s">
        <v>4072</v>
      </c>
      <c r="D1359" t="s">
        <v>3116</v>
      </c>
      <c r="E1359" t="s">
        <v>4137</v>
      </c>
      <c r="F1359" t="s">
        <v>3115</v>
      </c>
      <c r="G1359" t="s">
        <v>7246</v>
      </c>
      <c r="H1359" t="s">
        <v>3072</v>
      </c>
      <c r="I1359" t="s">
        <v>3116</v>
      </c>
    </row>
    <row r="1360" spans="1:9" x14ac:dyDescent="0.2">
      <c r="A1360" t="s">
        <v>5179</v>
      </c>
      <c r="B1360">
        <v>33623</v>
      </c>
      <c r="C1360" t="s">
        <v>4072</v>
      </c>
      <c r="D1360" t="s">
        <v>3118</v>
      </c>
      <c r="E1360" t="s">
        <v>4137</v>
      </c>
      <c r="F1360" t="s">
        <v>3117</v>
      </c>
      <c r="G1360" t="s">
        <v>7247</v>
      </c>
      <c r="H1360" t="s">
        <v>3072</v>
      </c>
      <c r="I1360" t="s">
        <v>3118</v>
      </c>
    </row>
    <row r="1361" spans="1:9" x14ac:dyDescent="0.2">
      <c r="A1361" t="s">
        <v>5215</v>
      </c>
      <c r="B1361">
        <v>33643</v>
      </c>
      <c r="C1361" t="s">
        <v>4072</v>
      </c>
      <c r="D1361" t="s">
        <v>3120</v>
      </c>
      <c r="E1361" t="s">
        <v>4137</v>
      </c>
      <c r="F1361" t="s">
        <v>3119</v>
      </c>
      <c r="G1361" t="s">
        <v>7248</v>
      </c>
      <c r="H1361" t="s">
        <v>3072</v>
      </c>
      <c r="I1361" t="s">
        <v>3120</v>
      </c>
    </row>
    <row r="1362" spans="1:9" x14ac:dyDescent="0.2">
      <c r="A1362" t="s">
        <v>5250</v>
      </c>
      <c r="B1362">
        <v>33663</v>
      </c>
      <c r="C1362" t="s">
        <v>4072</v>
      </c>
      <c r="D1362" t="s">
        <v>3122</v>
      </c>
      <c r="E1362" t="s">
        <v>4137</v>
      </c>
      <c r="F1362" t="s">
        <v>3121</v>
      </c>
      <c r="G1362" t="s">
        <v>7249</v>
      </c>
      <c r="H1362" t="s">
        <v>3072</v>
      </c>
      <c r="I1362" t="s">
        <v>3122</v>
      </c>
    </row>
    <row r="1363" spans="1:9" x14ac:dyDescent="0.2">
      <c r="A1363" t="s">
        <v>5282</v>
      </c>
      <c r="B1363">
        <v>33666</v>
      </c>
      <c r="C1363" t="s">
        <v>4072</v>
      </c>
      <c r="D1363" t="s">
        <v>3124</v>
      </c>
      <c r="E1363" t="s">
        <v>4137</v>
      </c>
      <c r="F1363" t="s">
        <v>3123</v>
      </c>
      <c r="G1363" t="s">
        <v>7250</v>
      </c>
      <c r="H1363" t="s">
        <v>3072</v>
      </c>
      <c r="I1363" t="s">
        <v>3124</v>
      </c>
    </row>
    <row r="1364" spans="1:9" x14ac:dyDescent="0.2">
      <c r="A1364" t="s">
        <v>5313</v>
      </c>
      <c r="B1364">
        <v>33681</v>
      </c>
      <c r="C1364" t="s">
        <v>4072</v>
      </c>
      <c r="D1364" t="s">
        <v>3126</v>
      </c>
      <c r="E1364" t="s">
        <v>4137</v>
      </c>
      <c r="F1364" t="s">
        <v>3125</v>
      </c>
      <c r="G1364" t="s">
        <v>7251</v>
      </c>
      <c r="H1364" t="s">
        <v>3072</v>
      </c>
      <c r="I1364" t="s">
        <v>3126</v>
      </c>
    </row>
    <row r="1365" spans="1:9" x14ac:dyDescent="0.2">
      <c r="A1365" t="s">
        <v>4122</v>
      </c>
      <c r="B1365">
        <v>34000</v>
      </c>
      <c r="C1365" t="s">
        <v>4073</v>
      </c>
      <c r="D1365" t="s">
        <v>3128</v>
      </c>
      <c r="E1365" t="s">
        <v>4088</v>
      </c>
      <c r="F1365" t="s">
        <v>3127</v>
      </c>
      <c r="G1365" t="s">
        <v>7252</v>
      </c>
      <c r="H1365" t="s">
        <v>3128</v>
      </c>
    </row>
    <row r="1366" spans="1:9" x14ac:dyDescent="0.2">
      <c r="A1366" t="s">
        <v>4171</v>
      </c>
      <c r="B1366">
        <v>34100</v>
      </c>
      <c r="C1366" t="s">
        <v>4073</v>
      </c>
      <c r="D1366" t="s">
        <v>3130</v>
      </c>
      <c r="E1366" t="s">
        <v>4137</v>
      </c>
      <c r="F1366" t="s">
        <v>3129</v>
      </c>
      <c r="G1366" t="s">
        <v>7253</v>
      </c>
      <c r="H1366" t="s">
        <v>3128</v>
      </c>
      <c r="I1366" t="s">
        <v>3130</v>
      </c>
    </row>
    <row r="1367" spans="1:9" x14ac:dyDescent="0.2">
      <c r="A1367" t="s">
        <v>4219</v>
      </c>
      <c r="B1367">
        <v>34202</v>
      </c>
      <c r="C1367" t="s">
        <v>4073</v>
      </c>
      <c r="D1367" t="s">
        <v>3132</v>
      </c>
      <c r="E1367" t="s">
        <v>4137</v>
      </c>
      <c r="F1367" t="s">
        <v>3131</v>
      </c>
      <c r="G1367" t="s">
        <v>7254</v>
      </c>
      <c r="H1367" t="s">
        <v>3128</v>
      </c>
      <c r="I1367" t="s">
        <v>3132</v>
      </c>
    </row>
    <row r="1368" spans="1:9" x14ac:dyDescent="0.2">
      <c r="A1368" t="s">
        <v>4267</v>
      </c>
      <c r="B1368">
        <v>34203</v>
      </c>
      <c r="C1368" t="s">
        <v>4073</v>
      </c>
      <c r="D1368" t="s">
        <v>3134</v>
      </c>
      <c r="E1368" t="s">
        <v>4137</v>
      </c>
      <c r="F1368" t="s">
        <v>3133</v>
      </c>
      <c r="G1368" t="s">
        <v>7255</v>
      </c>
      <c r="H1368" t="s">
        <v>3128</v>
      </c>
      <c r="I1368" t="s">
        <v>3134</v>
      </c>
    </row>
    <row r="1369" spans="1:9" x14ac:dyDescent="0.2">
      <c r="A1369" t="s">
        <v>4315</v>
      </c>
      <c r="B1369">
        <v>34204</v>
      </c>
      <c r="C1369" t="s">
        <v>4073</v>
      </c>
      <c r="D1369" t="s">
        <v>3136</v>
      </c>
      <c r="E1369" t="s">
        <v>4137</v>
      </c>
      <c r="F1369" t="s">
        <v>3135</v>
      </c>
      <c r="G1369" t="s">
        <v>7256</v>
      </c>
      <c r="H1369" t="s">
        <v>3128</v>
      </c>
      <c r="I1369" t="s">
        <v>3136</v>
      </c>
    </row>
    <row r="1370" spans="1:9" x14ac:dyDescent="0.2">
      <c r="A1370" t="s">
        <v>4363</v>
      </c>
      <c r="B1370">
        <v>34205</v>
      </c>
      <c r="C1370" t="s">
        <v>4073</v>
      </c>
      <c r="D1370" t="s">
        <v>3138</v>
      </c>
      <c r="E1370" t="s">
        <v>4137</v>
      </c>
      <c r="F1370" t="s">
        <v>3137</v>
      </c>
      <c r="G1370" t="s">
        <v>7257</v>
      </c>
      <c r="H1370" t="s">
        <v>3128</v>
      </c>
      <c r="I1370" t="s">
        <v>3138</v>
      </c>
    </row>
    <row r="1371" spans="1:9" x14ac:dyDescent="0.2">
      <c r="A1371" t="s">
        <v>4411</v>
      </c>
      <c r="B1371">
        <v>34207</v>
      </c>
      <c r="C1371" t="s">
        <v>4073</v>
      </c>
      <c r="D1371" t="s">
        <v>3140</v>
      </c>
      <c r="E1371" t="s">
        <v>4137</v>
      </c>
      <c r="F1371" t="s">
        <v>3139</v>
      </c>
      <c r="G1371" t="s">
        <v>7258</v>
      </c>
      <c r="H1371" t="s">
        <v>3128</v>
      </c>
      <c r="I1371" t="s">
        <v>3140</v>
      </c>
    </row>
    <row r="1372" spans="1:9" x14ac:dyDescent="0.2">
      <c r="A1372" t="s">
        <v>4459</v>
      </c>
      <c r="B1372">
        <v>34208</v>
      </c>
      <c r="C1372" t="s">
        <v>4073</v>
      </c>
      <c r="D1372" t="s">
        <v>1758</v>
      </c>
      <c r="E1372" t="s">
        <v>4137</v>
      </c>
      <c r="F1372" t="s">
        <v>3141</v>
      </c>
      <c r="G1372" t="s">
        <v>7259</v>
      </c>
      <c r="H1372" t="s">
        <v>3128</v>
      </c>
      <c r="I1372" t="s">
        <v>1758</v>
      </c>
    </row>
    <row r="1373" spans="1:9" x14ac:dyDescent="0.2">
      <c r="A1373" t="s">
        <v>4507</v>
      </c>
      <c r="B1373">
        <v>34209</v>
      </c>
      <c r="C1373" t="s">
        <v>4073</v>
      </c>
      <c r="D1373" t="s">
        <v>3143</v>
      </c>
      <c r="E1373" t="s">
        <v>4137</v>
      </c>
      <c r="F1373" t="s">
        <v>3142</v>
      </c>
      <c r="G1373" t="s">
        <v>7260</v>
      </c>
      <c r="H1373" t="s">
        <v>3128</v>
      </c>
      <c r="I1373" t="s">
        <v>3143</v>
      </c>
    </row>
    <row r="1374" spans="1:9" x14ac:dyDescent="0.2">
      <c r="A1374" t="s">
        <v>4555</v>
      </c>
      <c r="B1374">
        <v>34210</v>
      </c>
      <c r="C1374" t="s">
        <v>4073</v>
      </c>
      <c r="D1374" t="s">
        <v>3145</v>
      </c>
      <c r="E1374" t="s">
        <v>4137</v>
      </c>
      <c r="F1374" t="s">
        <v>3144</v>
      </c>
      <c r="G1374" t="s">
        <v>7261</v>
      </c>
      <c r="H1374" t="s">
        <v>3128</v>
      </c>
      <c r="I1374" t="s">
        <v>3145</v>
      </c>
    </row>
    <row r="1375" spans="1:9" x14ac:dyDescent="0.2">
      <c r="A1375" t="s">
        <v>4603</v>
      </c>
      <c r="B1375">
        <v>34211</v>
      </c>
      <c r="C1375" t="s">
        <v>4073</v>
      </c>
      <c r="D1375" t="s">
        <v>3147</v>
      </c>
      <c r="E1375" t="s">
        <v>4137</v>
      </c>
      <c r="F1375" t="s">
        <v>3146</v>
      </c>
      <c r="G1375" t="s">
        <v>7262</v>
      </c>
      <c r="H1375" t="s">
        <v>3128</v>
      </c>
      <c r="I1375" t="s">
        <v>3147</v>
      </c>
    </row>
    <row r="1376" spans="1:9" x14ac:dyDescent="0.2">
      <c r="A1376" t="s">
        <v>4651</v>
      </c>
      <c r="B1376">
        <v>34212</v>
      </c>
      <c r="C1376" t="s">
        <v>4073</v>
      </c>
      <c r="D1376" t="s">
        <v>3149</v>
      </c>
      <c r="E1376" t="s">
        <v>4137</v>
      </c>
      <c r="F1376" t="s">
        <v>3148</v>
      </c>
      <c r="G1376" t="s">
        <v>7263</v>
      </c>
      <c r="H1376" t="s">
        <v>3128</v>
      </c>
      <c r="I1376" t="s">
        <v>3149</v>
      </c>
    </row>
    <row r="1377" spans="1:9" x14ac:dyDescent="0.2">
      <c r="A1377" t="s">
        <v>4699</v>
      </c>
      <c r="B1377">
        <v>34213</v>
      </c>
      <c r="C1377" t="s">
        <v>4073</v>
      </c>
      <c r="D1377" t="s">
        <v>3151</v>
      </c>
      <c r="E1377" t="s">
        <v>4137</v>
      </c>
      <c r="F1377" t="s">
        <v>3150</v>
      </c>
      <c r="G1377" t="s">
        <v>7264</v>
      </c>
      <c r="H1377" t="s">
        <v>3128</v>
      </c>
      <c r="I1377" t="s">
        <v>3151</v>
      </c>
    </row>
    <row r="1378" spans="1:9" x14ac:dyDescent="0.2">
      <c r="A1378" t="s">
        <v>4747</v>
      </c>
      <c r="B1378">
        <v>34214</v>
      </c>
      <c r="C1378" t="s">
        <v>4073</v>
      </c>
      <c r="D1378" t="s">
        <v>3153</v>
      </c>
      <c r="E1378" t="s">
        <v>4137</v>
      </c>
      <c r="F1378" t="s">
        <v>3152</v>
      </c>
      <c r="G1378" t="s">
        <v>7265</v>
      </c>
      <c r="H1378" t="s">
        <v>3128</v>
      </c>
      <c r="I1378" t="s">
        <v>3153</v>
      </c>
    </row>
    <row r="1379" spans="1:9" x14ac:dyDescent="0.2">
      <c r="A1379" t="s">
        <v>4795</v>
      </c>
      <c r="B1379">
        <v>34215</v>
      </c>
      <c r="C1379" t="s">
        <v>4073</v>
      </c>
      <c r="D1379" t="s">
        <v>3155</v>
      </c>
      <c r="E1379" t="s">
        <v>4137</v>
      </c>
      <c r="F1379" t="s">
        <v>3154</v>
      </c>
      <c r="G1379" t="s">
        <v>7266</v>
      </c>
      <c r="H1379" t="s">
        <v>3128</v>
      </c>
      <c r="I1379" t="s">
        <v>3155</v>
      </c>
    </row>
    <row r="1380" spans="1:9" x14ac:dyDescent="0.2">
      <c r="A1380" t="s">
        <v>4843</v>
      </c>
      <c r="B1380">
        <v>34302</v>
      </c>
      <c r="C1380" t="s">
        <v>4073</v>
      </c>
      <c r="D1380" t="s">
        <v>3157</v>
      </c>
      <c r="E1380" t="s">
        <v>4137</v>
      </c>
      <c r="F1380" t="s">
        <v>3156</v>
      </c>
      <c r="G1380" t="s">
        <v>7267</v>
      </c>
      <c r="H1380" t="s">
        <v>3128</v>
      </c>
      <c r="I1380" t="s">
        <v>3157</v>
      </c>
    </row>
    <row r="1381" spans="1:9" x14ac:dyDescent="0.2">
      <c r="A1381" t="s">
        <v>4890</v>
      </c>
      <c r="B1381">
        <v>34304</v>
      </c>
      <c r="C1381" t="s">
        <v>4073</v>
      </c>
      <c r="D1381" t="s">
        <v>3159</v>
      </c>
      <c r="E1381" t="s">
        <v>4137</v>
      </c>
      <c r="F1381" t="s">
        <v>3158</v>
      </c>
      <c r="G1381" t="s">
        <v>7268</v>
      </c>
      <c r="H1381" t="s">
        <v>3128</v>
      </c>
      <c r="I1381" t="s">
        <v>3159</v>
      </c>
    </row>
    <row r="1382" spans="1:9" x14ac:dyDescent="0.2">
      <c r="A1382" t="s">
        <v>4937</v>
      </c>
      <c r="B1382">
        <v>34307</v>
      </c>
      <c r="C1382" t="s">
        <v>4073</v>
      </c>
      <c r="D1382" t="s">
        <v>3161</v>
      </c>
      <c r="E1382" t="s">
        <v>4137</v>
      </c>
      <c r="F1382" t="s">
        <v>3160</v>
      </c>
      <c r="G1382" t="s">
        <v>7269</v>
      </c>
      <c r="H1382" t="s">
        <v>3128</v>
      </c>
      <c r="I1382" t="s">
        <v>3161</v>
      </c>
    </row>
    <row r="1383" spans="1:9" x14ac:dyDescent="0.2">
      <c r="A1383" t="s">
        <v>4983</v>
      </c>
      <c r="B1383">
        <v>34309</v>
      </c>
      <c r="C1383" t="s">
        <v>4073</v>
      </c>
      <c r="D1383" t="s">
        <v>3163</v>
      </c>
      <c r="E1383" t="s">
        <v>4137</v>
      </c>
      <c r="F1383" t="s">
        <v>3162</v>
      </c>
      <c r="G1383" t="s">
        <v>7270</v>
      </c>
      <c r="H1383" t="s">
        <v>3128</v>
      </c>
      <c r="I1383" t="s">
        <v>3163</v>
      </c>
    </row>
    <row r="1384" spans="1:9" x14ac:dyDescent="0.2">
      <c r="A1384" t="s">
        <v>5028</v>
      </c>
      <c r="B1384">
        <v>34368</v>
      </c>
      <c r="C1384" t="s">
        <v>4073</v>
      </c>
      <c r="D1384" t="s">
        <v>3165</v>
      </c>
      <c r="E1384" t="s">
        <v>4137</v>
      </c>
      <c r="F1384" t="s">
        <v>3164</v>
      </c>
      <c r="G1384" t="s">
        <v>7271</v>
      </c>
      <c r="H1384" t="s">
        <v>3128</v>
      </c>
      <c r="I1384" t="s">
        <v>3165</v>
      </c>
    </row>
    <row r="1385" spans="1:9" x14ac:dyDescent="0.2">
      <c r="A1385" t="s">
        <v>5068</v>
      </c>
      <c r="B1385">
        <v>34369</v>
      </c>
      <c r="C1385" t="s">
        <v>4073</v>
      </c>
      <c r="D1385" t="s">
        <v>3167</v>
      </c>
      <c r="E1385" t="s">
        <v>4137</v>
      </c>
      <c r="F1385" t="s">
        <v>3166</v>
      </c>
      <c r="G1385" t="s">
        <v>7272</v>
      </c>
      <c r="H1385" t="s">
        <v>3128</v>
      </c>
      <c r="I1385" t="s">
        <v>3167</v>
      </c>
    </row>
    <row r="1386" spans="1:9" x14ac:dyDescent="0.2">
      <c r="A1386" t="s">
        <v>5107</v>
      </c>
      <c r="B1386">
        <v>34431</v>
      </c>
      <c r="C1386" t="s">
        <v>4073</v>
      </c>
      <c r="D1386" t="s">
        <v>3169</v>
      </c>
      <c r="E1386" t="s">
        <v>4137</v>
      </c>
      <c r="F1386" t="s">
        <v>3168</v>
      </c>
      <c r="G1386" t="s">
        <v>7273</v>
      </c>
      <c r="H1386" t="s">
        <v>3128</v>
      </c>
      <c r="I1386" t="s">
        <v>3169</v>
      </c>
    </row>
    <row r="1387" spans="1:9" x14ac:dyDescent="0.2">
      <c r="A1387" t="s">
        <v>5144</v>
      </c>
      <c r="B1387">
        <v>34462</v>
      </c>
      <c r="C1387" t="s">
        <v>4073</v>
      </c>
      <c r="D1387" t="s">
        <v>3171</v>
      </c>
      <c r="E1387" t="s">
        <v>4137</v>
      </c>
      <c r="F1387" t="s">
        <v>3170</v>
      </c>
      <c r="G1387" t="s">
        <v>7274</v>
      </c>
      <c r="H1387" t="s">
        <v>3128</v>
      </c>
      <c r="I1387" t="s">
        <v>3171</v>
      </c>
    </row>
    <row r="1388" spans="1:9" x14ac:dyDescent="0.2">
      <c r="A1388" t="s">
        <v>5180</v>
      </c>
      <c r="B1388">
        <v>34545</v>
      </c>
      <c r="C1388" t="s">
        <v>4073</v>
      </c>
      <c r="D1388" t="s">
        <v>3173</v>
      </c>
      <c r="E1388" t="s">
        <v>4137</v>
      </c>
      <c r="F1388" t="s">
        <v>3172</v>
      </c>
      <c r="G1388" t="s">
        <v>7275</v>
      </c>
      <c r="H1388" t="s">
        <v>3128</v>
      </c>
      <c r="I1388" t="s">
        <v>3173</v>
      </c>
    </row>
    <row r="1389" spans="1:9" x14ac:dyDescent="0.2">
      <c r="A1389" t="s">
        <v>4123</v>
      </c>
      <c r="B1389">
        <v>35000</v>
      </c>
      <c r="C1389" t="s">
        <v>4074</v>
      </c>
      <c r="D1389" t="s">
        <v>3175</v>
      </c>
      <c r="E1389" t="s">
        <v>4088</v>
      </c>
      <c r="F1389" t="s">
        <v>3174</v>
      </c>
      <c r="G1389" t="s">
        <v>7276</v>
      </c>
      <c r="H1389" t="s">
        <v>3175</v>
      </c>
    </row>
    <row r="1390" spans="1:9" x14ac:dyDescent="0.2">
      <c r="A1390" t="s">
        <v>4172</v>
      </c>
      <c r="B1390">
        <v>35201</v>
      </c>
      <c r="C1390" t="s">
        <v>4074</v>
      </c>
      <c r="D1390" t="s">
        <v>3177</v>
      </c>
      <c r="E1390" t="s">
        <v>4137</v>
      </c>
      <c r="F1390" t="s">
        <v>3176</v>
      </c>
      <c r="G1390" t="s">
        <v>7277</v>
      </c>
      <c r="H1390" t="s">
        <v>3175</v>
      </c>
      <c r="I1390" t="s">
        <v>3177</v>
      </c>
    </row>
    <row r="1391" spans="1:9" x14ac:dyDescent="0.2">
      <c r="A1391" t="s">
        <v>4220</v>
      </c>
      <c r="B1391">
        <v>35202</v>
      </c>
      <c r="C1391" t="s">
        <v>4074</v>
      </c>
      <c r="D1391" t="s">
        <v>3179</v>
      </c>
      <c r="E1391" t="s">
        <v>4137</v>
      </c>
      <c r="F1391" t="s">
        <v>3178</v>
      </c>
      <c r="G1391" t="s">
        <v>7278</v>
      </c>
      <c r="H1391" t="s">
        <v>3175</v>
      </c>
      <c r="I1391" t="s">
        <v>3179</v>
      </c>
    </row>
    <row r="1392" spans="1:9" x14ac:dyDescent="0.2">
      <c r="A1392" t="s">
        <v>4268</v>
      </c>
      <c r="B1392">
        <v>35203</v>
      </c>
      <c r="C1392" t="s">
        <v>4074</v>
      </c>
      <c r="D1392" t="s">
        <v>3181</v>
      </c>
      <c r="E1392" t="s">
        <v>4137</v>
      </c>
      <c r="F1392" t="s">
        <v>3180</v>
      </c>
      <c r="G1392" t="s">
        <v>7279</v>
      </c>
      <c r="H1392" t="s">
        <v>3175</v>
      </c>
      <c r="I1392" t="s">
        <v>3181</v>
      </c>
    </row>
    <row r="1393" spans="1:9" x14ac:dyDescent="0.2">
      <c r="A1393" t="s">
        <v>4316</v>
      </c>
      <c r="B1393">
        <v>35204</v>
      </c>
      <c r="C1393" t="s">
        <v>4074</v>
      </c>
      <c r="D1393" t="s">
        <v>3183</v>
      </c>
      <c r="E1393" t="s">
        <v>4137</v>
      </c>
      <c r="F1393" t="s">
        <v>3182</v>
      </c>
      <c r="G1393" t="s">
        <v>7280</v>
      </c>
      <c r="H1393" t="s">
        <v>3175</v>
      </c>
      <c r="I1393" t="s">
        <v>3183</v>
      </c>
    </row>
    <row r="1394" spans="1:9" x14ac:dyDescent="0.2">
      <c r="A1394" t="s">
        <v>4364</v>
      </c>
      <c r="B1394">
        <v>35206</v>
      </c>
      <c r="C1394" t="s">
        <v>4074</v>
      </c>
      <c r="D1394" t="s">
        <v>3185</v>
      </c>
      <c r="E1394" t="s">
        <v>4137</v>
      </c>
      <c r="F1394" t="s">
        <v>3184</v>
      </c>
      <c r="G1394" t="s">
        <v>7281</v>
      </c>
      <c r="H1394" t="s">
        <v>3175</v>
      </c>
      <c r="I1394" t="s">
        <v>3185</v>
      </c>
    </row>
    <row r="1395" spans="1:9" x14ac:dyDescent="0.2">
      <c r="A1395" t="s">
        <v>4412</v>
      </c>
      <c r="B1395">
        <v>35207</v>
      </c>
      <c r="C1395" t="s">
        <v>4074</v>
      </c>
      <c r="D1395" t="s">
        <v>3187</v>
      </c>
      <c r="E1395" t="s">
        <v>4137</v>
      </c>
      <c r="F1395" t="s">
        <v>3186</v>
      </c>
      <c r="G1395" t="s">
        <v>7282</v>
      </c>
      <c r="H1395" t="s">
        <v>3175</v>
      </c>
      <c r="I1395" t="s">
        <v>3187</v>
      </c>
    </row>
    <row r="1396" spans="1:9" x14ac:dyDescent="0.2">
      <c r="A1396" t="s">
        <v>4460</v>
      </c>
      <c r="B1396">
        <v>35208</v>
      </c>
      <c r="C1396" t="s">
        <v>4074</v>
      </c>
      <c r="D1396" t="s">
        <v>3189</v>
      </c>
      <c r="E1396" t="s">
        <v>4137</v>
      </c>
      <c r="F1396" t="s">
        <v>3188</v>
      </c>
      <c r="G1396" t="s">
        <v>7283</v>
      </c>
      <c r="H1396" t="s">
        <v>3175</v>
      </c>
      <c r="I1396" t="s">
        <v>3189</v>
      </c>
    </row>
    <row r="1397" spans="1:9" x14ac:dyDescent="0.2">
      <c r="A1397" t="s">
        <v>4508</v>
      </c>
      <c r="B1397">
        <v>35210</v>
      </c>
      <c r="C1397" t="s">
        <v>4074</v>
      </c>
      <c r="D1397" t="s">
        <v>3191</v>
      </c>
      <c r="E1397" t="s">
        <v>4137</v>
      </c>
      <c r="F1397" t="s">
        <v>3190</v>
      </c>
      <c r="G1397" t="s">
        <v>7284</v>
      </c>
      <c r="H1397" t="s">
        <v>3175</v>
      </c>
      <c r="I1397" t="s">
        <v>3191</v>
      </c>
    </row>
    <row r="1398" spans="1:9" x14ac:dyDescent="0.2">
      <c r="A1398" t="s">
        <v>4556</v>
      </c>
      <c r="B1398">
        <v>35211</v>
      </c>
      <c r="C1398" t="s">
        <v>4074</v>
      </c>
      <c r="D1398" t="s">
        <v>3193</v>
      </c>
      <c r="E1398" t="s">
        <v>4137</v>
      </c>
      <c r="F1398" t="s">
        <v>3192</v>
      </c>
      <c r="G1398" t="s">
        <v>7285</v>
      </c>
      <c r="H1398" t="s">
        <v>3175</v>
      </c>
      <c r="I1398" t="s">
        <v>3193</v>
      </c>
    </row>
    <row r="1399" spans="1:9" x14ac:dyDescent="0.2">
      <c r="A1399" t="s">
        <v>4604</v>
      </c>
      <c r="B1399">
        <v>35212</v>
      </c>
      <c r="C1399" t="s">
        <v>4074</v>
      </c>
      <c r="D1399" t="s">
        <v>3195</v>
      </c>
      <c r="E1399" t="s">
        <v>4137</v>
      </c>
      <c r="F1399" t="s">
        <v>3194</v>
      </c>
      <c r="G1399" t="s">
        <v>7286</v>
      </c>
      <c r="H1399" t="s">
        <v>3175</v>
      </c>
      <c r="I1399" t="s">
        <v>3195</v>
      </c>
    </row>
    <row r="1400" spans="1:9" x14ac:dyDescent="0.2">
      <c r="A1400" t="s">
        <v>4652</v>
      </c>
      <c r="B1400">
        <v>35213</v>
      </c>
      <c r="C1400" t="s">
        <v>4074</v>
      </c>
      <c r="D1400" t="s">
        <v>3197</v>
      </c>
      <c r="E1400" t="s">
        <v>4137</v>
      </c>
      <c r="F1400" t="s">
        <v>3196</v>
      </c>
      <c r="G1400" t="s">
        <v>7287</v>
      </c>
      <c r="H1400" t="s">
        <v>3175</v>
      </c>
      <c r="I1400" t="s">
        <v>3197</v>
      </c>
    </row>
    <row r="1401" spans="1:9" x14ac:dyDescent="0.2">
      <c r="A1401" t="s">
        <v>4700</v>
      </c>
      <c r="B1401">
        <v>35215</v>
      </c>
      <c r="C1401" t="s">
        <v>4074</v>
      </c>
      <c r="D1401" t="s">
        <v>3199</v>
      </c>
      <c r="E1401" t="s">
        <v>4137</v>
      </c>
      <c r="F1401" t="s">
        <v>3198</v>
      </c>
      <c r="G1401" t="s">
        <v>7288</v>
      </c>
      <c r="H1401" t="s">
        <v>3175</v>
      </c>
      <c r="I1401" t="s">
        <v>3199</v>
      </c>
    </row>
    <row r="1402" spans="1:9" x14ac:dyDescent="0.2">
      <c r="A1402" t="s">
        <v>4748</v>
      </c>
      <c r="B1402">
        <v>35216</v>
      </c>
      <c r="C1402" t="s">
        <v>4074</v>
      </c>
      <c r="D1402" t="s">
        <v>3201</v>
      </c>
      <c r="E1402" t="s">
        <v>4137</v>
      </c>
      <c r="F1402" t="s">
        <v>3200</v>
      </c>
      <c r="G1402" t="s">
        <v>7289</v>
      </c>
      <c r="H1402" t="s">
        <v>3175</v>
      </c>
      <c r="I1402" t="s">
        <v>3201</v>
      </c>
    </row>
    <row r="1403" spans="1:9" x14ac:dyDescent="0.2">
      <c r="A1403" t="s">
        <v>4796</v>
      </c>
      <c r="B1403">
        <v>35305</v>
      </c>
      <c r="C1403" t="s">
        <v>4074</v>
      </c>
      <c r="D1403" t="s">
        <v>3203</v>
      </c>
      <c r="E1403" t="s">
        <v>4137</v>
      </c>
      <c r="F1403" t="s">
        <v>3202</v>
      </c>
      <c r="G1403" t="s">
        <v>7290</v>
      </c>
      <c r="H1403" t="s">
        <v>3175</v>
      </c>
      <c r="I1403" t="s">
        <v>3203</v>
      </c>
    </row>
    <row r="1404" spans="1:9" x14ac:dyDescent="0.2">
      <c r="A1404" t="s">
        <v>4844</v>
      </c>
      <c r="B1404">
        <v>35321</v>
      </c>
      <c r="C1404" t="s">
        <v>4074</v>
      </c>
      <c r="D1404" t="s">
        <v>3205</v>
      </c>
      <c r="E1404" t="s">
        <v>4137</v>
      </c>
      <c r="F1404" t="s">
        <v>3204</v>
      </c>
      <c r="G1404" t="s">
        <v>7291</v>
      </c>
      <c r="H1404" t="s">
        <v>3175</v>
      </c>
      <c r="I1404" t="s">
        <v>3205</v>
      </c>
    </row>
    <row r="1405" spans="1:9" x14ac:dyDescent="0.2">
      <c r="A1405" t="s">
        <v>4891</v>
      </c>
      <c r="B1405">
        <v>35341</v>
      </c>
      <c r="C1405" t="s">
        <v>4074</v>
      </c>
      <c r="D1405" t="s">
        <v>3207</v>
      </c>
      <c r="E1405" t="s">
        <v>4137</v>
      </c>
      <c r="F1405" t="s">
        <v>3206</v>
      </c>
      <c r="G1405" t="s">
        <v>7292</v>
      </c>
      <c r="H1405" t="s">
        <v>3175</v>
      </c>
      <c r="I1405" t="s">
        <v>3207</v>
      </c>
    </row>
    <row r="1406" spans="1:9" x14ac:dyDescent="0.2">
      <c r="A1406" t="s">
        <v>4938</v>
      </c>
      <c r="B1406">
        <v>35343</v>
      </c>
      <c r="C1406" t="s">
        <v>4074</v>
      </c>
      <c r="D1406" t="s">
        <v>3209</v>
      </c>
      <c r="E1406" t="s">
        <v>4137</v>
      </c>
      <c r="F1406" t="s">
        <v>3208</v>
      </c>
      <c r="G1406" t="s">
        <v>7293</v>
      </c>
      <c r="H1406" t="s">
        <v>3175</v>
      </c>
      <c r="I1406" t="s">
        <v>3209</v>
      </c>
    </row>
    <row r="1407" spans="1:9" x14ac:dyDescent="0.2">
      <c r="A1407" t="s">
        <v>4984</v>
      </c>
      <c r="B1407">
        <v>35344</v>
      </c>
      <c r="C1407" t="s">
        <v>4074</v>
      </c>
      <c r="D1407" t="s">
        <v>3211</v>
      </c>
      <c r="E1407" t="s">
        <v>4137</v>
      </c>
      <c r="F1407" t="s">
        <v>3210</v>
      </c>
      <c r="G1407" t="s">
        <v>7294</v>
      </c>
      <c r="H1407" t="s">
        <v>3175</v>
      </c>
      <c r="I1407" t="s">
        <v>3211</v>
      </c>
    </row>
    <row r="1408" spans="1:9" x14ac:dyDescent="0.2">
      <c r="A1408" t="s">
        <v>5029</v>
      </c>
      <c r="B1408">
        <v>35502</v>
      </c>
      <c r="C1408" t="s">
        <v>4074</v>
      </c>
      <c r="D1408" t="s">
        <v>3213</v>
      </c>
      <c r="E1408" t="s">
        <v>4137</v>
      </c>
      <c r="F1408" t="s">
        <v>3212</v>
      </c>
      <c r="G1408" t="s">
        <v>7295</v>
      </c>
      <c r="H1408" t="s">
        <v>3175</v>
      </c>
      <c r="I1408" t="s">
        <v>3213</v>
      </c>
    </row>
    <row r="1409" spans="1:9" x14ac:dyDescent="0.2">
      <c r="A1409" t="s">
        <v>4124</v>
      </c>
      <c r="B1409">
        <v>36000</v>
      </c>
      <c r="C1409" t="s">
        <v>4075</v>
      </c>
      <c r="D1409" t="s">
        <v>3215</v>
      </c>
      <c r="E1409" t="s">
        <v>4088</v>
      </c>
      <c r="F1409" t="s">
        <v>3214</v>
      </c>
      <c r="G1409" t="s">
        <v>7296</v>
      </c>
      <c r="H1409" t="s">
        <v>3215</v>
      </c>
    </row>
    <row r="1410" spans="1:9" x14ac:dyDescent="0.2">
      <c r="A1410" t="s">
        <v>4173</v>
      </c>
      <c r="B1410">
        <v>36201</v>
      </c>
      <c r="C1410" t="s">
        <v>4075</v>
      </c>
      <c r="D1410" t="s">
        <v>3217</v>
      </c>
      <c r="E1410" t="s">
        <v>4137</v>
      </c>
      <c r="F1410" t="s">
        <v>3216</v>
      </c>
      <c r="G1410" t="s">
        <v>7297</v>
      </c>
      <c r="H1410" t="s">
        <v>3215</v>
      </c>
      <c r="I1410" t="s">
        <v>3217</v>
      </c>
    </row>
    <row r="1411" spans="1:9" x14ac:dyDescent="0.2">
      <c r="A1411" t="s">
        <v>4221</v>
      </c>
      <c r="B1411">
        <v>36202</v>
      </c>
      <c r="C1411" t="s">
        <v>4075</v>
      </c>
      <c r="D1411" t="s">
        <v>3219</v>
      </c>
      <c r="E1411" t="s">
        <v>4137</v>
      </c>
      <c r="F1411" t="s">
        <v>3218</v>
      </c>
      <c r="G1411" t="s">
        <v>7298</v>
      </c>
      <c r="H1411" t="s">
        <v>3215</v>
      </c>
      <c r="I1411" t="s">
        <v>3219</v>
      </c>
    </row>
    <row r="1412" spans="1:9" x14ac:dyDescent="0.2">
      <c r="A1412" t="s">
        <v>4269</v>
      </c>
      <c r="B1412">
        <v>36203</v>
      </c>
      <c r="C1412" t="s">
        <v>4075</v>
      </c>
      <c r="D1412" t="s">
        <v>3221</v>
      </c>
      <c r="E1412" t="s">
        <v>4137</v>
      </c>
      <c r="F1412" t="s">
        <v>3220</v>
      </c>
      <c r="G1412" t="s">
        <v>7299</v>
      </c>
      <c r="H1412" t="s">
        <v>3215</v>
      </c>
      <c r="I1412" t="s">
        <v>3221</v>
      </c>
    </row>
    <row r="1413" spans="1:9" x14ac:dyDescent="0.2">
      <c r="A1413" t="s">
        <v>4317</v>
      </c>
      <c r="B1413">
        <v>36204</v>
      </c>
      <c r="C1413" t="s">
        <v>4075</v>
      </c>
      <c r="D1413" t="s">
        <v>3223</v>
      </c>
      <c r="E1413" t="s">
        <v>4137</v>
      </c>
      <c r="F1413" t="s">
        <v>3222</v>
      </c>
      <c r="G1413" t="s">
        <v>7300</v>
      </c>
      <c r="H1413" t="s">
        <v>3215</v>
      </c>
      <c r="I1413" t="s">
        <v>3223</v>
      </c>
    </row>
    <row r="1414" spans="1:9" x14ac:dyDescent="0.2">
      <c r="A1414" t="s">
        <v>4365</v>
      </c>
      <c r="B1414">
        <v>36205</v>
      </c>
      <c r="C1414" t="s">
        <v>4075</v>
      </c>
      <c r="D1414" t="s">
        <v>3225</v>
      </c>
      <c r="E1414" t="s">
        <v>4137</v>
      </c>
      <c r="F1414" t="s">
        <v>3224</v>
      </c>
      <c r="G1414" t="s">
        <v>7301</v>
      </c>
      <c r="H1414" t="s">
        <v>3215</v>
      </c>
      <c r="I1414" t="s">
        <v>3225</v>
      </c>
    </row>
    <row r="1415" spans="1:9" x14ac:dyDescent="0.2">
      <c r="A1415" t="s">
        <v>4413</v>
      </c>
      <c r="B1415">
        <v>36206</v>
      </c>
      <c r="C1415" t="s">
        <v>4075</v>
      </c>
      <c r="D1415" t="s">
        <v>3227</v>
      </c>
      <c r="E1415" t="s">
        <v>4137</v>
      </c>
      <c r="F1415" t="s">
        <v>3226</v>
      </c>
      <c r="G1415" t="s">
        <v>7302</v>
      </c>
      <c r="H1415" t="s">
        <v>3215</v>
      </c>
      <c r="I1415" t="s">
        <v>3227</v>
      </c>
    </row>
    <row r="1416" spans="1:9" x14ac:dyDescent="0.2">
      <c r="A1416" t="s">
        <v>4461</v>
      </c>
      <c r="B1416">
        <v>36207</v>
      </c>
      <c r="C1416" t="s">
        <v>4075</v>
      </c>
      <c r="D1416" t="s">
        <v>3229</v>
      </c>
      <c r="E1416" t="s">
        <v>4137</v>
      </c>
      <c r="F1416" t="s">
        <v>3228</v>
      </c>
      <c r="G1416" t="s">
        <v>7303</v>
      </c>
      <c r="H1416" t="s">
        <v>3215</v>
      </c>
      <c r="I1416" t="s">
        <v>3229</v>
      </c>
    </row>
    <row r="1417" spans="1:9" x14ac:dyDescent="0.2">
      <c r="A1417" t="s">
        <v>4509</v>
      </c>
      <c r="B1417">
        <v>36208</v>
      </c>
      <c r="C1417" t="s">
        <v>4075</v>
      </c>
      <c r="D1417" t="s">
        <v>3231</v>
      </c>
      <c r="E1417" t="s">
        <v>4137</v>
      </c>
      <c r="F1417" t="s">
        <v>3230</v>
      </c>
      <c r="G1417" t="s">
        <v>7304</v>
      </c>
      <c r="H1417" t="s">
        <v>3215</v>
      </c>
      <c r="I1417" t="s">
        <v>3231</v>
      </c>
    </row>
    <row r="1418" spans="1:9" x14ac:dyDescent="0.2">
      <c r="A1418" t="s">
        <v>4557</v>
      </c>
      <c r="B1418">
        <v>36301</v>
      </c>
      <c r="C1418" t="s">
        <v>4075</v>
      </c>
      <c r="D1418" t="s">
        <v>3233</v>
      </c>
      <c r="E1418" t="s">
        <v>4137</v>
      </c>
      <c r="F1418" t="s">
        <v>3232</v>
      </c>
      <c r="G1418" t="s">
        <v>7305</v>
      </c>
      <c r="H1418" t="s">
        <v>3215</v>
      </c>
      <c r="I1418" t="s">
        <v>3233</v>
      </c>
    </row>
    <row r="1419" spans="1:9" x14ac:dyDescent="0.2">
      <c r="A1419" t="s">
        <v>4605</v>
      </c>
      <c r="B1419">
        <v>36302</v>
      </c>
      <c r="C1419" t="s">
        <v>4075</v>
      </c>
      <c r="D1419" t="s">
        <v>3235</v>
      </c>
      <c r="E1419" t="s">
        <v>4137</v>
      </c>
      <c r="F1419" t="s">
        <v>3234</v>
      </c>
      <c r="G1419" t="s">
        <v>7306</v>
      </c>
      <c r="H1419" t="s">
        <v>3215</v>
      </c>
      <c r="I1419" t="s">
        <v>3235</v>
      </c>
    </row>
    <row r="1420" spans="1:9" x14ac:dyDescent="0.2">
      <c r="A1420" t="s">
        <v>4653</v>
      </c>
      <c r="B1420">
        <v>36321</v>
      </c>
      <c r="C1420" t="s">
        <v>4075</v>
      </c>
      <c r="D1420" t="s">
        <v>3237</v>
      </c>
      <c r="E1420" t="s">
        <v>4137</v>
      </c>
      <c r="F1420" t="s">
        <v>3236</v>
      </c>
      <c r="G1420" t="s">
        <v>7307</v>
      </c>
      <c r="H1420" t="s">
        <v>3215</v>
      </c>
      <c r="I1420" t="s">
        <v>3237</v>
      </c>
    </row>
    <row r="1421" spans="1:9" x14ac:dyDescent="0.2">
      <c r="A1421" t="s">
        <v>4701</v>
      </c>
      <c r="B1421">
        <v>36341</v>
      </c>
      <c r="C1421" t="s">
        <v>4075</v>
      </c>
      <c r="D1421" t="s">
        <v>3239</v>
      </c>
      <c r="E1421" t="s">
        <v>4137</v>
      </c>
      <c r="F1421" t="s">
        <v>3238</v>
      </c>
      <c r="G1421" t="s">
        <v>7308</v>
      </c>
      <c r="H1421" t="s">
        <v>3215</v>
      </c>
      <c r="I1421" t="s">
        <v>3239</v>
      </c>
    </row>
    <row r="1422" spans="1:9" x14ac:dyDescent="0.2">
      <c r="A1422" t="s">
        <v>4749</v>
      </c>
      <c r="B1422">
        <v>36342</v>
      </c>
      <c r="C1422" t="s">
        <v>4075</v>
      </c>
      <c r="D1422" t="s">
        <v>3241</v>
      </c>
      <c r="E1422" t="s">
        <v>4137</v>
      </c>
      <c r="F1422" t="s">
        <v>3240</v>
      </c>
      <c r="G1422" t="s">
        <v>7309</v>
      </c>
      <c r="H1422" t="s">
        <v>3215</v>
      </c>
      <c r="I1422" t="s">
        <v>3241</v>
      </c>
    </row>
    <row r="1423" spans="1:9" x14ac:dyDescent="0.2">
      <c r="A1423" t="s">
        <v>4797</v>
      </c>
      <c r="B1423">
        <v>36368</v>
      </c>
      <c r="C1423" t="s">
        <v>4075</v>
      </c>
      <c r="D1423" t="s">
        <v>3243</v>
      </c>
      <c r="E1423" t="s">
        <v>4137</v>
      </c>
      <c r="F1423" t="s">
        <v>3242</v>
      </c>
      <c r="G1423" t="s">
        <v>7310</v>
      </c>
      <c r="H1423" t="s">
        <v>3215</v>
      </c>
      <c r="I1423" t="s">
        <v>3243</v>
      </c>
    </row>
    <row r="1424" spans="1:9" x14ac:dyDescent="0.2">
      <c r="A1424" t="s">
        <v>4845</v>
      </c>
      <c r="B1424">
        <v>36383</v>
      </c>
      <c r="C1424" t="s">
        <v>4075</v>
      </c>
      <c r="D1424" t="s">
        <v>3245</v>
      </c>
      <c r="E1424" t="s">
        <v>4137</v>
      </c>
      <c r="F1424" t="s">
        <v>3244</v>
      </c>
      <c r="G1424" t="s">
        <v>7311</v>
      </c>
      <c r="H1424" t="s">
        <v>3215</v>
      </c>
      <c r="I1424" t="s">
        <v>3245</v>
      </c>
    </row>
    <row r="1425" spans="1:9" x14ac:dyDescent="0.2">
      <c r="A1425" t="s">
        <v>4892</v>
      </c>
      <c r="B1425">
        <v>36387</v>
      </c>
      <c r="C1425" t="s">
        <v>4075</v>
      </c>
      <c r="D1425" t="s">
        <v>3247</v>
      </c>
      <c r="E1425" t="s">
        <v>4137</v>
      </c>
      <c r="F1425" t="s">
        <v>3246</v>
      </c>
      <c r="G1425" t="s">
        <v>7312</v>
      </c>
      <c r="H1425" t="s">
        <v>3215</v>
      </c>
      <c r="I1425" t="s">
        <v>3247</v>
      </c>
    </row>
    <row r="1426" spans="1:9" x14ac:dyDescent="0.2">
      <c r="A1426" t="s">
        <v>4939</v>
      </c>
      <c r="B1426">
        <v>36388</v>
      </c>
      <c r="C1426" t="s">
        <v>4075</v>
      </c>
      <c r="D1426" t="s">
        <v>3249</v>
      </c>
      <c r="E1426" t="s">
        <v>4137</v>
      </c>
      <c r="F1426" t="s">
        <v>3248</v>
      </c>
      <c r="G1426" t="s">
        <v>7313</v>
      </c>
      <c r="H1426" t="s">
        <v>3215</v>
      </c>
      <c r="I1426" t="s">
        <v>3249</v>
      </c>
    </row>
    <row r="1427" spans="1:9" x14ac:dyDescent="0.2">
      <c r="A1427" t="s">
        <v>4985</v>
      </c>
      <c r="B1427">
        <v>36401</v>
      </c>
      <c r="C1427" t="s">
        <v>4075</v>
      </c>
      <c r="D1427" t="s">
        <v>3251</v>
      </c>
      <c r="E1427" t="s">
        <v>4137</v>
      </c>
      <c r="F1427" t="s">
        <v>3250</v>
      </c>
      <c r="G1427" t="s">
        <v>7314</v>
      </c>
      <c r="H1427" t="s">
        <v>3215</v>
      </c>
      <c r="I1427" t="s">
        <v>3251</v>
      </c>
    </row>
    <row r="1428" spans="1:9" x14ac:dyDescent="0.2">
      <c r="A1428" t="s">
        <v>5030</v>
      </c>
      <c r="B1428">
        <v>36402</v>
      </c>
      <c r="C1428" t="s">
        <v>4075</v>
      </c>
      <c r="D1428" t="s">
        <v>3253</v>
      </c>
      <c r="E1428" t="s">
        <v>4137</v>
      </c>
      <c r="F1428" t="s">
        <v>3252</v>
      </c>
      <c r="G1428" t="s">
        <v>7315</v>
      </c>
      <c r="H1428" t="s">
        <v>3215</v>
      </c>
      <c r="I1428" t="s">
        <v>3253</v>
      </c>
    </row>
    <row r="1429" spans="1:9" x14ac:dyDescent="0.2">
      <c r="A1429" t="s">
        <v>5069</v>
      </c>
      <c r="B1429">
        <v>36403</v>
      </c>
      <c r="C1429" t="s">
        <v>4075</v>
      </c>
      <c r="D1429" t="s">
        <v>3255</v>
      </c>
      <c r="E1429" t="s">
        <v>4137</v>
      </c>
      <c r="F1429" t="s">
        <v>3254</v>
      </c>
      <c r="G1429" t="s">
        <v>7316</v>
      </c>
      <c r="H1429" t="s">
        <v>3215</v>
      </c>
      <c r="I1429" t="s">
        <v>3255</v>
      </c>
    </row>
    <row r="1430" spans="1:9" x14ac:dyDescent="0.2">
      <c r="A1430" t="s">
        <v>5108</v>
      </c>
      <c r="B1430">
        <v>36404</v>
      </c>
      <c r="C1430" t="s">
        <v>4075</v>
      </c>
      <c r="D1430" t="s">
        <v>3257</v>
      </c>
      <c r="E1430" t="s">
        <v>4137</v>
      </c>
      <c r="F1430" t="s">
        <v>3256</v>
      </c>
      <c r="G1430" t="s">
        <v>7317</v>
      </c>
      <c r="H1430" t="s">
        <v>3215</v>
      </c>
      <c r="I1430" t="s">
        <v>3257</v>
      </c>
    </row>
    <row r="1431" spans="1:9" x14ac:dyDescent="0.2">
      <c r="A1431" t="s">
        <v>5145</v>
      </c>
      <c r="B1431">
        <v>36405</v>
      </c>
      <c r="C1431" t="s">
        <v>4075</v>
      </c>
      <c r="D1431" t="s">
        <v>3259</v>
      </c>
      <c r="E1431" t="s">
        <v>4137</v>
      </c>
      <c r="F1431" t="s">
        <v>3258</v>
      </c>
      <c r="G1431" t="s">
        <v>7318</v>
      </c>
      <c r="H1431" t="s">
        <v>3215</v>
      </c>
      <c r="I1431" t="s">
        <v>3259</v>
      </c>
    </row>
    <row r="1432" spans="1:9" x14ac:dyDescent="0.2">
      <c r="A1432" t="s">
        <v>5181</v>
      </c>
      <c r="B1432">
        <v>36468</v>
      </c>
      <c r="C1432" t="s">
        <v>4075</v>
      </c>
      <c r="D1432" t="s">
        <v>3261</v>
      </c>
      <c r="E1432" t="s">
        <v>4137</v>
      </c>
      <c r="F1432" t="s">
        <v>3260</v>
      </c>
      <c r="G1432" t="s">
        <v>7319</v>
      </c>
      <c r="H1432" t="s">
        <v>3215</v>
      </c>
      <c r="I1432" t="s">
        <v>3261</v>
      </c>
    </row>
    <row r="1433" spans="1:9" x14ac:dyDescent="0.2">
      <c r="A1433" t="s">
        <v>5216</v>
      </c>
      <c r="B1433">
        <v>36489</v>
      </c>
      <c r="C1433" t="s">
        <v>4075</v>
      </c>
      <c r="D1433" t="s">
        <v>3263</v>
      </c>
      <c r="E1433" t="s">
        <v>4137</v>
      </c>
      <c r="F1433" t="s">
        <v>3262</v>
      </c>
      <c r="G1433" t="s">
        <v>7320</v>
      </c>
      <c r="H1433" t="s">
        <v>3215</v>
      </c>
      <c r="I1433" t="s">
        <v>3263</v>
      </c>
    </row>
    <row r="1434" spans="1:9" x14ac:dyDescent="0.2">
      <c r="A1434" t="s">
        <v>4125</v>
      </c>
      <c r="B1434">
        <v>37000</v>
      </c>
      <c r="C1434" t="s">
        <v>4076</v>
      </c>
      <c r="D1434" t="s">
        <v>3265</v>
      </c>
      <c r="E1434" t="s">
        <v>4088</v>
      </c>
      <c r="F1434" t="s">
        <v>3264</v>
      </c>
      <c r="G1434" t="s">
        <v>7321</v>
      </c>
      <c r="H1434" t="s">
        <v>3265</v>
      </c>
    </row>
    <row r="1435" spans="1:9" x14ac:dyDescent="0.2">
      <c r="A1435" t="s">
        <v>4174</v>
      </c>
      <c r="B1435">
        <v>37201</v>
      </c>
      <c r="C1435" t="s">
        <v>4076</v>
      </c>
      <c r="D1435" t="s">
        <v>3267</v>
      </c>
      <c r="E1435" t="s">
        <v>4137</v>
      </c>
      <c r="F1435" t="s">
        <v>3266</v>
      </c>
      <c r="G1435" t="s">
        <v>7322</v>
      </c>
      <c r="H1435" t="s">
        <v>3265</v>
      </c>
      <c r="I1435" t="s">
        <v>3267</v>
      </c>
    </row>
    <row r="1436" spans="1:9" x14ac:dyDescent="0.2">
      <c r="A1436" t="s">
        <v>4222</v>
      </c>
      <c r="B1436">
        <v>37202</v>
      </c>
      <c r="C1436" t="s">
        <v>4076</v>
      </c>
      <c r="D1436" t="s">
        <v>3269</v>
      </c>
      <c r="E1436" t="s">
        <v>4137</v>
      </c>
      <c r="F1436" t="s">
        <v>3268</v>
      </c>
      <c r="G1436" t="s">
        <v>7323</v>
      </c>
      <c r="H1436" t="s">
        <v>3265</v>
      </c>
      <c r="I1436" t="s">
        <v>3269</v>
      </c>
    </row>
    <row r="1437" spans="1:9" x14ac:dyDescent="0.2">
      <c r="A1437" t="s">
        <v>4270</v>
      </c>
      <c r="B1437">
        <v>37203</v>
      </c>
      <c r="C1437" t="s">
        <v>4076</v>
      </c>
      <c r="D1437" t="s">
        <v>3271</v>
      </c>
      <c r="E1437" t="s">
        <v>4137</v>
      </c>
      <c r="F1437" t="s">
        <v>3270</v>
      </c>
      <c r="G1437" t="s">
        <v>7324</v>
      </c>
      <c r="H1437" t="s">
        <v>3265</v>
      </c>
      <c r="I1437" t="s">
        <v>3271</v>
      </c>
    </row>
    <row r="1438" spans="1:9" x14ac:dyDescent="0.2">
      <c r="A1438" t="s">
        <v>4318</v>
      </c>
      <c r="B1438">
        <v>37204</v>
      </c>
      <c r="C1438" t="s">
        <v>4076</v>
      </c>
      <c r="D1438" t="s">
        <v>3273</v>
      </c>
      <c r="E1438" t="s">
        <v>4137</v>
      </c>
      <c r="F1438" t="s">
        <v>3272</v>
      </c>
      <c r="G1438" t="s">
        <v>7325</v>
      </c>
      <c r="H1438" t="s">
        <v>3265</v>
      </c>
      <c r="I1438" t="s">
        <v>3273</v>
      </c>
    </row>
    <row r="1439" spans="1:9" x14ac:dyDescent="0.2">
      <c r="A1439" t="s">
        <v>4366</v>
      </c>
      <c r="B1439">
        <v>37205</v>
      </c>
      <c r="C1439" t="s">
        <v>4076</v>
      </c>
      <c r="D1439" t="s">
        <v>3275</v>
      </c>
      <c r="E1439" t="s">
        <v>4137</v>
      </c>
      <c r="F1439" t="s">
        <v>3274</v>
      </c>
      <c r="G1439" t="s">
        <v>7326</v>
      </c>
      <c r="H1439" t="s">
        <v>3265</v>
      </c>
      <c r="I1439" t="s">
        <v>3275</v>
      </c>
    </row>
    <row r="1440" spans="1:9" x14ac:dyDescent="0.2">
      <c r="A1440" t="s">
        <v>4414</v>
      </c>
      <c r="B1440">
        <v>37206</v>
      </c>
      <c r="C1440" t="s">
        <v>4076</v>
      </c>
      <c r="D1440" t="s">
        <v>3277</v>
      </c>
      <c r="E1440" t="s">
        <v>4137</v>
      </c>
      <c r="F1440" t="s">
        <v>3276</v>
      </c>
      <c r="G1440" t="s">
        <v>7327</v>
      </c>
      <c r="H1440" t="s">
        <v>3265</v>
      </c>
      <c r="I1440" t="s">
        <v>3277</v>
      </c>
    </row>
    <row r="1441" spans="1:9" x14ac:dyDescent="0.2">
      <c r="A1441" t="s">
        <v>4462</v>
      </c>
      <c r="B1441">
        <v>37207</v>
      </c>
      <c r="C1441" t="s">
        <v>4076</v>
      </c>
      <c r="D1441" t="s">
        <v>3279</v>
      </c>
      <c r="E1441" t="s">
        <v>4137</v>
      </c>
      <c r="F1441" t="s">
        <v>3278</v>
      </c>
      <c r="G1441" t="s">
        <v>7328</v>
      </c>
      <c r="H1441" t="s">
        <v>3265</v>
      </c>
      <c r="I1441" t="s">
        <v>3279</v>
      </c>
    </row>
    <row r="1442" spans="1:9" x14ac:dyDescent="0.2">
      <c r="A1442" t="s">
        <v>4510</v>
      </c>
      <c r="B1442">
        <v>37208</v>
      </c>
      <c r="C1442" t="s">
        <v>4076</v>
      </c>
      <c r="D1442" t="s">
        <v>3281</v>
      </c>
      <c r="E1442" t="s">
        <v>4137</v>
      </c>
      <c r="F1442" t="s">
        <v>3280</v>
      </c>
      <c r="G1442" t="s">
        <v>7329</v>
      </c>
      <c r="H1442" t="s">
        <v>3265</v>
      </c>
      <c r="I1442" t="s">
        <v>3281</v>
      </c>
    </row>
    <row r="1443" spans="1:9" x14ac:dyDescent="0.2">
      <c r="A1443" t="s">
        <v>4558</v>
      </c>
      <c r="B1443">
        <v>37322</v>
      </c>
      <c r="C1443" t="s">
        <v>4076</v>
      </c>
      <c r="D1443" t="s">
        <v>3283</v>
      </c>
      <c r="E1443" t="s">
        <v>4137</v>
      </c>
      <c r="F1443" t="s">
        <v>3282</v>
      </c>
      <c r="G1443" t="s">
        <v>7330</v>
      </c>
      <c r="H1443" t="s">
        <v>3265</v>
      </c>
      <c r="I1443" t="s">
        <v>3283</v>
      </c>
    </row>
    <row r="1444" spans="1:9" x14ac:dyDescent="0.2">
      <c r="A1444" t="s">
        <v>4606</v>
      </c>
      <c r="B1444">
        <v>37324</v>
      </c>
      <c r="C1444" t="s">
        <v>4076</v>
      </c>
      <c r="D1444" t="s">
        <v>3285</v>
      </c>
      <c r="E1444" t="s">
        <v>4137</v>
      </c>
      <c r="F1444" t="s">
        <v>3284</v>
      </c>
      <c r="G1444" t="s">
        <v>7331</v>
      </c>
      <c r="H1444" t="s">
        <v>3265</v>
      </c>
      <c r="I1444" t="s">
        <v>3285</v>
      </c>
    </row>
    <row r="1445" spans="1:9" x14ac:dyDescent="0.2">
      <c r="A1445" t="s">
        <v>4654</v>
      </c>
      <c r="B1445">
        <v>37341</v>
      </c>
      <c r="C1445" t="s">
        <v>4076</v>
      </c>
      <c r="D1445" t="s">
        <v>3287</v>
      </c>
      <c r="E1445" t="s">
        <v>4137</v>
      </c>
      <c r="F1445" t="s">
        <v>3286</v>
      </c>
      <c r="G1445" t="s">
        <v>7332</v>
      </c>
      <c r="H1445" t="s">
        <v>3265</v>
      </c>
      <c r="I1445" t="s">
        <v>3287</v>
      </c>
    </row>
    <row r="1446" spans="1:9" x14ac:dyDescent="0.2">
      <c r="A1446" t="s">
        <v>4702</v>
      </c>
      <c r="B1446">
        <v>37364</v>
      </c>
      <c r="C1446" t="s">
        <v>4076</v>
      </c>
      <c r="D1446" t="s">
        <v>3289</v>
      </c>
      <c r="E1446" t="s">
        <v>4137</v>
      </c>
      <c r="F1446" t="s">
        <v>3288</v>
      </c>
      <c r="G1446" t="s">
        <v>7333</v>
      </c>
      <c r="H1446" t="s">
        <v>3265</v>
      </c>
      <c r="I1446" t="s">
        <v>3289</v>
      </c>
    </row>
    <row r="1447" spans="1:9" x14ac:dyDescent="0.2">
      <c r="A1447" t="s">
        <v>4750</v>
      </c>
      <c r="B1447">
        <v>37386</v>
      </c>
      <c r="C1447" t="s">
        <v>4076</v>
      </c>
      <c r="D1447" t="s">
        <v>3291</v>
      </c>
      <c r="E1447" t="s">
        <v>4137</v>
      </c>
      <c r="F1447" t="s">
        <v>3290</v>
      </c>
      <c r="G1447" t="s">
        <v>7334</v>
      </c>
      <c r="H1447" t="s">
        <v>3265</v>
      </c>
      <c r="I1447" t="s">
        <v>3291</v>
      </c>
    </row>
    <row r="1448" spans="1:9" x14ac:dyDescent="0.2">
      <c r="A1448" t="s">
        <v>4798</v>
      </c>
      <c r="B1448">
        <v>37387</v>
      </c>
      <c r="C1448" t="s">
        <v>4076</v>
      </c>
      <c r="D1448" t="s">
        <v>3293</v>
      </c>
      <c r="E1448" t="s">
        <v>4137</v>
      </c>
      <c r="F1448" t="s">
        <v>3292</v>
      </c>
      <c r="G1448" t="s">
        <v>7335</v>
      </c>
      <c r="H1448" t="s">
        <v>3265</v>
      </c>
      <c r="I1448" t="s">
        <v>3293</v>
      </c>
    </row>
    <row r="1449" spans="1:9" x14ac:dyDescent="0.2">
      <c r="A1449" t="s">
        <v>4846</v>
      </c>
      <c r="B1449">
        <v>37403</v>
      </c>
      <c r="C1449" t="s">
        <v>4076</v>
      </c>
      <c r="D1449" t="s">
        <v>3295</v>
      </c>
      <c r="E1449" t="s">
        <v>4137</v>
      </c>
      <c r="F1449" t="s">
        <v>3294</v>
      </c>
      <c r="G1449" t="s">
        <v>7336</v>
      </c>
      <c r="H1449" t="s">
        <v>3265</v>
      </c>
      <c r="I1449" t="s">
        <v>3295</v>
      </c>
    </row>
    <row r="1450" spans="1:9" x14ac:dyDescent="0.2">
      <c r="A1450" t="s">
        <v>4893</v>
      </c>
      <c r="B1450">
        <v>37404</v>
      </c>
      <c r="C1450" t="s">
        <v>4076</v>
      </c>
      <c r="D1450" t="s">
        <v>3297</v>
      </c>
      <c r="E1450" t="s">
        <v>4137</v>
      </c>
      <c r="F1450" t="s">
        <v>3296</v>
      </c>
      <c r="G1450" t="s">
        <v>7337</v>
      </c>
      <c r="H1450" t="s">
        <v>3265</v>
      </c>
      <c r="I1450" t="s">
        <v>3297</v>
      </c>
    </row>
    <row r="1451" spans="1:9" x14ac:dyDescent="0.2">
      <c r="A1451" t="s">
        <v>4940</v>
      </c>
      <c r="B1451">
        <v>37406</v>
      </c>
      <c r="C1451" t="s">
        <v>4076</v>
      </c>
      <c r="D1451" t="s">
        <v>3299</v>
      </c>
      <c r="E1451" t="s">
        <v>4137</v>
      </c>
      <c r="F1451" t="s">
        <v>3298</v>
      </c>
      <c r="G1451" t="s">
        <v>7338</v>
      </c>
      <c r="H1451" t="s">
        <v>3265</v>
      </c>
      <c r="I1451" t="s">
        <v>3299</v>
      </c>
    </row>
    <row r="1452" spans="1:9" x14ac:dyDescent="0.2">
      <c r="A1452" t="s">
        <v>4126</v>
      </c>
      <c r="B1452">
        <v>38000</v>
      </c>
      <c r="C1452" t="s">
        <v>4077</v>
      </c>
      <c r="D1452" t="s">
        <v>3301</v>
      </c>
      <c r="E1452" t="s">
        <v>4088</v>
      </c>
      <c r="F1452" t="s">
        <v>3300</v>
      </c>
      <c r="G1452" t="s">
        <v>7339</v>
      </c>
      <c r="H1452" t="s">
        <v>3301</v>
      </c>
    </row>
    <row r="1453" spans="1:9" x14ac:dyDescent="0.2">
      <c r="A1453" t="s">
        <v>4175</v>
      </c>
      <c r="B1453">
        <v>38201</v>
      </c>
      <c r="C1453" t="s">
        <v>4077</v>
      </c>
      <c r="D1453" t="s">
        <v>3303</v>
      </c>
      <c r="E1453" t="s">
        <v>4137</v>
      </c>
      <c r="F1453" t="s">
        <v>3302</v>
      </c>
      <c r="G1453" t="s">
        <v>7340</v>
      </c>
      <c r="H1453" t="s">
        <v>3301</v>
      </c>
      <c r="I1453" t="s">
        <v>3303</v>
      </c>
    </row>
    <row r="1454" spans="1:9" x14ac:dyDescent="0.2">
      <c r="A1454" t="s">
        <v>4223</v>
      </c>
      <c r="B1454">
        <v>38202</v>
      </c>
      <c r="C1454" t="s">
        <v>4077</v>
      </c>
      <c r="D1454" t="s">
        <v>3305</v>
      </c>
      <c r="E1454" t="s">
        <v>4137</v>
      </c>
      <c r="F1454" t="s">
        <v>3304</v>
      </c>
      <c r="G1454" t="s">
        <v>7341</v>
      </c>
      <c r="H1454" t="s">
        <v>3301</v>
      </c>
      <c r="I1454" t="s">
        <v>3305</v>
      </c>
    </row>
    <row r="1455" spans="1:9" x14ac:dyDescent="0.2">
      <c r="A1455" t="s">
        <v>4271</v>
      </c>
      <c r="B1455">
        <v>38203</v>
      </c>
      <c r="C1455" t="s">
        <v>4077</v>
      </c>
      <c r="D1455" t="s">
        <v>3307</v>
      </c>
      <c r="E1455" t="s">
        <v>4137</v>
      </c>
      <c r="F1455" t="s">
        <v>3306</v>
      </c>
      <c r="G1455" t="s">
        <v>7342</v>
      </c>
      <c r="H1455" t="s">
        <v>3301</v>
      </c>
      <c r="I1455" t="s">
        <v>3307</v>
      </c>
    </row>
    <row r="1456" spans="1:9" x14ac:dyDescent="0.2">
      <c r="A1456" t="s">
        <v>4319</v>
      </c>
      <c r="B1456">
        <v>38204</v>
      </c>
      <c r="C1456" t="s">
        <v>4077</v>
      </c>
      <c r="D1456" t="s">
        <v>3309</v>
      </c>
      <c r="E1456" t="s">
        <v>4137</v>
      </c>
      <c r="F1456" t="s">
        <v>3308</v>
      </c>
      <c r="G1456" t="s">
        <v>7343</v>
      </c>
      <c r="H1456" t="s">
        <v>3301</v>
      </c>
      <c r="I1456" t="s">
        <v>3309</v>
      </c>
    </row>
    <row r="1457" spans="1:9" x14ac:dyDescent="0.2">
      <c r="A1457" t="s">
        <v>4367</v>
      </c>
      <c r="B1457">
        <v>38205</v>
      </c>
      <c r="C1457" t="s">
        <v>4077</v>
      </c>
      <c r="D1457" t="s">
        <v>3311</v>
      </c>
      <c r="E1457" t="s">
        <v>4137</v>
      </c>
      <c r="F1457" t="s">
        <v>3310</v>
      </c>
      <c r="G1457" t="s">
        <v>7344</v>
      </c>
      <c r="H1457" t="s">
        <v>3301</v>
      </c>
      <c r="I1457" t="s">
        <v>3311</v>
      </c>
    </row>
    <row r="1458" spans="1:9" x14ac:dyDescent="0.2">
      <c r="A1458" t="s">
        <v>4415</v>
      </c>
      <c r="B1458">
        <v>38206</v>
      </c>
      <c r="C1458" t="s">
        <v>4077</v>
      </c>
      <c r="D1458" t="s">
        <v>3313</v>
      </c>
      <c r="E1458" t="s">
        <v>4137</v>
      </c>
      <c r="F1458" t="s">
        <v>3312</v>
      </c>
      <c r="G1458" t="s">
        <v>7345</v>
      </c>
      <c r="H1458" t="s">
        <v>3301</v>
      </c>
      <c r="I1458" t="s">
        <v>3313</v>
      </c>
    </row>
    <row r="1459" spans="1:9" x14ac:dyDescent="0.2">
      <c r="A1459" t="s">
        <v>4463</v>
      </c>
      <c r="B1459">
        <v>38207</v>
      </c>
      <c r="C1459" t="s">
        <v>4077</v>
      </c>
      <c r="D1459" t="s">
        <v>3315</v>
      </c>
      <c r="E1459" t="s">
        <v>4137</v>
      </c>
      <c r="F1459" t="s">
        <v>3314</v>
      </c>
      <c r="G1459" t="s">
        <v>7346</v>
      </c>
      <c r="H1459" t="s">
        <v>3301</v>
      </c>
      <c r="I1459" t="s">
        <v>3315</v>
      </c>
    </row>
    <row r="1460" spans="1:9" x14ac:dyDescent="0.2">
      <c r="A1460" t="s">
        <v>4511</v>
      </c>
      <c r="B1460">
        <v>38210</v>
      </c>
      <c r="C1460" t="s">
        <v>4077</v>
      </c>
      <c r="D1460" t="s">
        <v>3317</v>
      </c>
      <c r="E1460" t="s">
        <v>4137</v>
      </c>
      <c r="F1460" t="s">
        <v>3316</v>
      </c>
      <c r="G1460" t="s">
        <v>7347</v>
      </c>
      <c r="H1460" t="s">
        <v>3301</v>
      </c>
      <c r="I1460" t="s">
        <v>3317</v>
      </c>
    </row>
    <row r="1461" spans="1:9" x14ac:dyDescent="0.2">
      <c r="A1461" t="s">
        <v>4559</v>
      </c>
      <c r="B1461">
        <v>38213</v>
      </c>
      <c r="C1461" t="s">
        <v>4077</v>
      </c>
      <c r="D1461" t="s">
        <v>3319</v>
      </c>
      <c r="E1461" t="s">
        <v>4137</v>
      </c>
      <c r="F1461" t="s">
        <v>3318</v>
      </c>
      <c r="G1461" t="s">
        <v>7348</v>
      </c>
      <c r="H1461" t="s">
        <v>3301</v>
      </c>
      <c r="I1461" t="s">
        <v>3319</v>
      </c>
    </row>
    <row r="1462" spans="1:9" x14ac:dyDescent="0.2">
      <c r="A1462" t="s">
        <v>4607</v>
      </c>
      <c r="B1462">
        <v>38214</v>
      </c>
      <c r="C1462" t="s">
        <v>4077</v>
      </c>
      <c r="D1462" t="s">
        <v>3321</v>
      </c>
      <c r="E1462" t="s">
        <v>4137</v>
      </c>
      <c r="F1462" t="s">
        <v>3320</v>
      </c>
      <c r="G1462" t="s">
        <v>7349</v>
      </c>
      <c r="H1462" t="s">
        <v>3301</v>
      </c>
      <c r="I1462" t="s">
        <v>3321</v>
      </c>
    </row>
    <row r="1463" spans="1:9" x14ac:dyDescent="0.2">
      <c r="A1463" t="s">
        <v>4655</v>
      </c>
      <c r="B1463">
        <v>38215</v>
      </c>
      <c r="C1463" t="s">
        <v>4077</v>
      </c>
      <c r="D1463" t="s">
        <v>3323</v>
      </c>
      <c r="E1463" t="s">
        <v>4137</v>
      </c>
      <c r="F1463" t="s">
        <v>3322</v>
      </c>
      <c r="G1463" t="s">
        <v>7350</v>
      </c>
      <c r="H1463" t="s">
        <v>3301</v>
      </c>
      <c r="I1463" t="s">
        <v>3323</v>
      </c>
    </row>
    <row r="1464" spans="1:9" x14ac:dyDescent="0.2">
      <c r="A1464" t="s">
        <v>4703</v>
      </c>
      <c r="B1464">
        <v>38356</v>
      </c>
      <c r="C1464" t="s">
        <v>4077</v>
      </c>
      <c r="D1464" t="s">
        <v>3325</v>
      </c>
      <c r="E1464" t="s">
        <v>4137</v>
      </c>
      <c r="F1464" t="s">
        <v>3324</v>
      </c>
      <c r="G1464" t="s">
        <v>7351</v>
      </c>
      <c r="H1464" t="s">
        <v>3301</v>
      </c>
      <c r="I1464" t="s">
        <v>3325</v>
      </c>
    </row>
    <row r="1465" spans="1:9" x14ac:dyDescent="0.2">
      <c r="A1465" t="s">
        <v>4751</v>
      </c>
      <c r="B1465">
        <v>38386</v>
      </c>
      <c r="C1465" t="s">
        <v>4077</v>
      </c>
      <c r="D1465" t="s">
        <v>3327</v>
      </c>
      <c r="E1465" t="s">
        <v>4137</v>
      </c>
      <c r="F1465" t="s">
        <v>3326</v>
      </c>
      <c r="G1465" t="s">
        <v>7352</v>
      </c>
      <c r="H1465" t="s">
        <v>3301</v>
      </c>
      <c r="I1465" t="s">
        <v>3327</v>
      </c>
    </row>
    <row r="1466" spans="1:9" x14ac:dyDescent="0.2">
      <c r="A1466" t="s">
        <v>4799</v>
      </c>
      <c r="B1466">
        <v>38401</v>
      </c>
      <c r="C1466" t="s">
        <v>4077</v>
      </c>
      <c r="D1466" t="s">
        <v>502</v>
      </c>
      <c r="E1466" t="s">
        <v>4137</v>
      </c>
      <c r="F1466" t="s">
        <v>3328</v>
      </c>
      <c r="G1466" t="s">
        <v>7353</v>
      </c>
      <c r="H1466" t="s">
        <v>3301</v>
      </c>
      <c r="I1466" t="s">
        <v>502</v>
      </c>
    </row>
    <row r="1467" spans="1:9" x14ac:dyDescent="0.2">
      <c r="A1467" t="s">
        <v>4847</v>
      </c>
      <c r="B1467">
        <v>38402</v>
      </c>
      <c r="C1467" t="s">
        <v>4077</v>
      </c>
      <c r="D1467" t="s">
        <v>3330</v>
      </c>
      <c r="E1467" t="s">
        <v>4137</v>
      </c>
      <c r="F1467" t="s">
        <v>3329</v>
      </c>
      <c r="G1467" t="s">
        <v>7354</v>
      </c>
      <c r="H1467" t="s">
        <v>3301</v>
      </c>
      <c r="I1467" t="s">
        <v>3330</v>
      </c>
    </row>
    <row r="1468" spans="1:9" x14ac:dyDescent="0.2">
      <c r="A1468" t="s">
        <v>4894</v>
      </c>
      <c r="B1468">
        <v>38422</v>
      </c>
      <c r="C1468" t="s">
        <v>4077</v>
      </c>
      <c r="D1468" t="s">
        <v>3332</v>
      </c>
      <c r="E1468" t="s">
        <v>4137</v>
      </c>
      <c r="F1468" t="s">
        <v>3331</v>
      </c>
      <c r="G1468" t="s">
        <v>7355</v>
      </c>
      <c r="H1468" t="s">
        <v>3301</v>
      </c>
      <c r="I1468" t="s">
        <v>3332</v>
      </c>
    </row>
    <row r="1469" spans="1:9" x14ac:dyDescent="0.2">
      <c r="A1469" t="s">
        <v>4941</v>
      </c>
      <c r="B1469">
        <v>38442</v>
      </c>
      <c r="C1469" t="s">
        <v>4077</v>
      </c>
      <c r="D1469" t="s">
        <v>3334</v>
      </c>
      <c r="E1469" t="s">
        <v>4137</v>
      </c>
      <c r="F1469" t="s">
        <v>3333</v>
      </c>
      <c r="G1469" t="s">
        <v>7356</v>
      </c>
      <c r="H1469" t="s">
        <v>3301</v>
      </c>
      <c r="I1469" t="s">
        <v>3334</v>
      </c>
    </row>
    <row r="1470" spans="1:9" x14ac:dyDescent="0.2">
      <c r="A1470" t="s">
        <v>4986</v>
      </c>
      <c r="B1470">
        <v>38484</v>
      </c>
      <c r="C1470" t="s">
        <v>4077</v>
      </c>
      <c r="D1470" t="s">
        <v>3336</v>
      </c>
      <c r="E1470" t="s">
        <v>4137</v>
      </c>
      <c r="F1470" t="s">
        <v>3335</v>
      </c>
      <c r="G1470" t="s">
        <v>7357</v>
      </c>
      <c r="H1470" t="s">
        <v>3301</v>
      </c>
      <c r="I1470" t="s">
        <v>3336</v>
      </c>
    </row>
    <row r="1471" spans="1:9" x14ac:dyDescent="0.2">
      <c r="A1471" t="s">
        <v>5031</v>
      </c>
      <c r="B1471">
        <v>38488</v>
      </c>
      <c r="C1471" t="s">
        <v>4077</v>
      </c>
      <c r="D1471" t="s">
        <v>3338</v>
      </c>
      <c r="E1471" t="s">
        <v>4137</v>
      </c>
      <c r="F1471" t="s">
        <v>3337</v>
      </c>
      <c r="G1471" t="s">
        <v>7358</v>
      </c>
      <c r="H1471" t="s">
        <v>3301</v>
      </c>
      <c r="I1471" t="s">
        <v>3338</v>
      </c>
    </row>
    <row r="1472" spans="1:9" x14ac:dyDescent="0.2">
      <c r="A1472" t="s">
        <v>5070</v>
      </c>
      <c r="B1472">
        <v>38506</v>
      </c>
      <c r="C1472" t="s">
        <v>4077</v>
      </c>
      <c r="D1472" t="s">
        <v>3340</v>
      </c>
      <c r="E1472" t="s">
        <v>4137</v>
      </c>
      <c r="F1472" t="s">
        <v>3339</v>
      </c>
      <c r="G1472" t="s">
        <v>7359</v>
      </c>
      <c r="H1472" t="s">
        <v>3301</v>
      </c>
      <c r="I1472" t="s">
        <v>3340</v>
      </c>
    </row>
    <row r="1473" spans="1:9" x14ac:dyDescent="0.2">
      <c r="A1473" t="s">
        <v>4127</v>
      </c>
      <c r="B1473">
        <v>39000</v>
      </c>
      <c r="C1473" t="s">
        <v>4078</v>
      </c>
      <c r="D1473" t="s">
        <v>3342</v>
      </c>
      <c r="E1473" t="s">
        <v>4088</v>
      </c>
      <c r="F1473" t="s">
        <v>3341</v>
      </c>
      <c r="G1473" t="s">
        <v>7360</v>
      </c>
      <c r="H1473" t="s">
        <v>3342</v>
      </c>
    </row>
    <row r="1474" spans="1:9" x14ac:dyDescent="0.2">
      <c r="A1474" t="s">
        <v>4176</v>
      </c>
      <c r="B1474">
        <v>39201</v>
      </c>
      <c r="C1474" t="s">
        <v>4078</v>
      </c>
      <c r="D1474" t="s">
        <v>3344</v>
      </c>
      <c r="E1474" t="s">
        <v>4137</v>
      </c>
      <c r="F1474" t="s">
        <v>3343</v>
      </c>
      <c r="G1474" t="s">
        <v>7361</v>
      </c>
      <c r="H1474" t="s">
        <v>3342</v>
      </c>
      <c r="I1474" t="s">
        <v>3344</v>
      </c>
    </row>
    <row r="1475" spans="1:9" x14ac:dyDescent="0.2">
      <c r="A1475" t="s">
        <v>4224</v>
      </c>
      <c r="B1475">
        <v>39202</v>
      </c>
      <c r="C1475" t="s">
        <v>4078</v>
      </c>
      <c r="D1475" t="s">
        <v>3346</v>
      </c>
      <c r="E1475" t="s">
        <v>4137</v>
      </c>
      <c r="F1475" t="s">
        <v>3345</v>
      </c>
      <c r="G1475" t="s">
        <v>7362</v>
      </c>
      <c r="H1475" t="s">
        <v>3342</v>
      </c>
      <c r="I1475" t="s">
        <v>3346</v>
      </c>
    </row>
    <row r="1476" spans="1:9" x14ac:dyDescent="0.2">
      <c r="A1476" t="s">
        <v>4272</v>
      </c>
      <c r="B1476">
        <v>39203</v>
      </c>
      <c r="C1476" t="s">
        <v>4078</v>
      </c>
      <c r="D1476" t="s">
        <v>3348</v>
      </c>
      <c r="E1476" t="s">
        <v>4137</v>
      </c>
      <c r="F1476" t="s">
        <v>3347</v>
      </c>
      <c r="G1476" t="s">
        <v>7363</v>
      </c>
      <c r="H1476" t="s">
        <v>3342</v>
      </c>
      <c r="I1476" t="s">
        <v>3348</v>
      </c>
    </row>
    <row r="1477" spans="1:9" x14ac:dyDescent="0.2">
      <c r="A1477" t="s">
        <v>4320</v>
      </c>
      <c r="B1477">
        <v>39204</v>
      </c>
      <c r="C1477" t="s">
        <v>4078</v>
      </c>
      <c r="D1477" t="s">
        <v>3350</v>
      </c>
      <c r="E1477" t="s">
        <v>4137</v>
      </c>
      <c r="F1477" t="s">
        <v>3349</v>
      </c>
      <c r="G1477" t="s">
        <v>7364</v>
      </c>
      <c r="H1477" t="s">
        <v>3342</v>
      </c>
      <c r="I1477" t="s">
        <v>3350</v>
      </c>
    </row>
    <row r="1478" spans="1:9" x14ac:dyDescent="0.2">
      <c r="A1478" t="s">
        <v>4368</v>
      </c>
      <c r="B1478">
        <v>39205</v>
      </c>
      <c r="C1478" t="s">
        <v>4078</v>
      </c>
      <c r="D1478" t="s">
        <v>3352</v>
      </c>
      <c r="E1478" t="s">
        <v>4137</v>
      </c>
      <c r="F1478" t="s">
        <v>3351</v>
      </c>
      <c r="G1478" t="s">
        <v>7365</v>
      </c>
      <c r="H1478" t="s">
        <v>3342</v>
      </c>
      <c r="I1478" t="s">
        <v>3352</v>
      </c>
    </row>
    <row r="1479" spans="1:9" x14ac:dyDescent="0.2">
      <c r="A1479" t="s">
        <v>4416</v>
      </c>
      <c r="B1479">
        <v>39206</v>
      </c>
      <c r="C1479" t="s">
        <v>4078</v>
      </c>
      <c r="D1479" t="s">
        <v>3354</v>
      </c>
      <c r="E1479" t="s">
        <v>4137</v>
      </c>
      <c r="F1479" t="s">
        <v>3353</v>
      </c>
      <c r="G1479" t="s">
        <v>7366</v>
      </c>
      <c r="H1479" t="s">
        <v>3342</v>
      </c>
      <c r="I1479" t="s">
        <v>3354</v>
      </c>
    </row>
    <row r="1480" spans="1:9" x14ac:dyDescent="0.2">
      <c r="A1480" t="s">
        <v>4464</v>
      </c>
      <c r="B1480">
        <v>39208</v>
      </c>
      <c r="C1480" t="s">
        <v>4078</v>
      </c>
      <c r="D1480" t="s">
        <v>3356</v>
      </c>
      <c r="E1480" t="s">
        <v>4137</v>
      </c>
      <c r="F1480" t="s">
        <v>3355</v>
      </c>
      <c r="G1480" t="s">
        <v>7367</v>
      </c>
      <c r="H1480" t="s">
        <v>3342</v>
      </c>
      <c r="I1480" t="s">
        <v>3356</v>
      </c>
    </row>
    <row r="1481" spans="1:9" x14ac:dyDescent="0.2">
      <c r="A1481" t="s">
        <v>4512</v>
      </c>
      <c r="B1481">
        <v>39209</v>
      </c>
      <c r="C1481" t="s">
        <v>4078</v>
      </c>
      <c r="D1481" t="s">
        <v>3358</v>
      </c>
      <c r="E1481" t="s">
        <v>4137</v>
      </c>
      <c r="F1481" t="s">
        <v>3357</v>
      </c>
      <c r="G1481" t="s">
        <v>7368</v>
      </c>
      <c r="H1481" t="s">
        <v>3342</v>
      </c>
      <c r="I1481" t="s">
        <v>3358</v>
      </c>
    </row>
    <row r="1482" spans="1:9" x14ac:dyDescent="0.2">
      <c r="A1482" t="s">
        <v>4560</v>
      </c>
      <c r="B1482">
        <v>39210</v>
      </c>
      <c r="C1482" t="s">
        <v>4078</v>
      </c>
      <c r="D1482" t="s">
        <v>3360</v>
      </c>
      <c r="E1482" t="s">
        <v>4137</v>
      </c>
      <c r="F1482" t="s">
        <v>3359</v>
      </c>
      <c r="G1482" t="s">
        <v>7369</v>
      </c>
      <c r="H1482" t="s">
        <v>3342</v>
      </c>
      <c r="I1482" t="s">
        <v>3360</v>
      </c>
    </row>
    <row r="1483" spans="1:9" x14ac:dyDescent="0.2">
      <c r="A1483" t="s">
        <v>4608</v>
      </c>
      <c r="B1483">
        <v>39211</v>
      </c>
      <c r="C1483" t="s">
        <v>4078</v>
      </c>
      <c r="D1483" t="s">
        <v>3362</v>
      </c>
      <c r="E1483" t="s">
        <v>4137</v>
      </c>
      <c r="F1483" t="s">
        <v>3361</v>
      </c>
      <c r="G1483" t="s">
        <v>7370</v>
      </c>
      <c r="H1483" t="s">
        <v>3342</v>
      </c>
      <c r="I1483" t="s">
        <v>3362</v>
      </c>
    </row>
    <row r="1484" spans="1:9" x14ac:dyDescent="0.2">
      <c r="A1484" t="s">
        <v>4656</v>
      </c>
      <c r="B1484">
        <v>39212</v>
      </c>
      <c r="C1484" t="s">
        <v>4078</v>
      </c>
      <c r="D1484" t="s">
        <v>3364</v>
      </c>
      <c r="E1484" t="s">
        <v>4137</v>
      </c>
      <c r="F1484" t="s">
        <v>3363</v>
      </c>
      <c r="G1484" t="s">
        <v>7371</v>
      </c>
      <c r="H1484" t="s">
        <v>3342</v>
      </c>
      <c r="I1484" t="s">
        <v>3364</v>
      </c>
    </row>
    <row r="1485" spans="1:9" x14ac:dyDescent="0.2">
      <c r="A1485" t="s">
        <v>4704</v>
      </c>
      <c r="B1485">
        <v>39301</v>
      </c>
      <c r="C1485" t="s">
        <v>4078</v>
      </c>
      <c r="D1485" t="s">
        <v>3366</v>
      </c>
      <c r="E1485" t="s">
        <v>4137</v>
      </c>
      <c r="F1485" t="s">
        <v>3365</v>
      </c>
      <c r="G1485" t="s">
        <v>7372</v>
      </c>
      <c r="H1485" t="s">
        <v>3342</v>
      </c>
      <c r="I1485" t="s">
        <v>3366</v>
      </c>
    </row>
    <row r="1486" spans="1:9" x14ac:dyDescent="0.2">
      <c r="A1486" t="s">
        <v>4752</v>
      </c>
      <c r="B1486">
        <v>39302</v>
      </c>
      <c r="C1486" t="s">
        <v>4078</v>
      </c>
      <c r="D1486" t="s">
        <v>3368</v>
      </c>
      <c r="E1486" t="s">
        <v>4137</v>
      </c>
      <c r="F1486" t="s">
        <v>3367</v>
      </c>
      <c r="G1486" t="s">
        <v>7373</v>
      </c>
      <c r="H1486" t="s">
        <v>3342</v>
      </c>
      <c r="I1486" t="s">
        <v>3368</v>
      </c>
    </row>
    <row r="1487" spans="1:9" x14ac:dyDescent="0.2">
      <c r="A1487" t="s">
        <v>4800</v>
      </c>
      <c r="B1487">
        <v>39303</v>
      </c>
      <c r="C1487" t="s">
        <v>4078</v>
      </c>
      <c r="D1487" t="s">
        <v>3370</v>
      </c>
      <c r="E1487" t="s">
        <v>4137</v>
      </c>
      <c r="F1487" t="s">
        <v>3369</v>
      </c>
      <c r="G1487" t="s">
        <v>7374</v>
      </c>
      <c r="H1487" t="s">
        <v>3342</v>
      </c>
      <c r="I1487" t="s">
        <v>3370</v>
      </c>
    </row>
    <row r="1488" spans="1:9" x14ac:dyDescent="0.2">
      <c r="A1488" t="s">
        <v>4848</v>
      </c>
      <c r="B1488">
        <v>39304</v>
      </c>
      <c r="C1488" t="s">
        <v>4078</v>
      </c>
      <c r="D1488" t="s">
        <v>3372</v>
      </c>
      <c r="E1488" t="s">
        <v>4137</v>
      </c>
      <c r="F1488" t="s">
        <v>3371</v>
      </c>
      <c r="G1488" t="s">
        <v>7375</v>
      </c>
      <c r="H1488" t="s">
        <v>3342</v>
      </c>
      <c r="I1488" t="s">
        <v>3372</v>
      </c>
    </row>
    <row r="1489" spans="1:9" x14ac:dyDescent="0.2">
      <c r="A1489" t="s">
        <v>4895</v>
      </c>
      <c r="B1489">
        <v>39305</v>
      </c>
      <c r="C1489" t="s">
        <v>4078</v>
      </c>
      <c r="D1489" t="s">
        <v>3374</v>
      </c>
      <c r="E1489" t="s">
        <v>4137</v>
      </c>
      <c r="F1489" t="s">
        <v>3373</v>
      </c>
      <c r="G1489" t="s">
        <v>7376</v>
      </c>
      <c r="H1489" t="s">
        <v>3342</v>
      </c>
      <c r="I1489" t="s">
        <v>3374</v>
      </c>
    </row>
    <row r="1490" spans="1:9" x14ac:dyDescent="0.2">
      <c r="A1490" t="s">
        <v>4942</v>
      </c>
      <c r="B1490">
        <v>39306</v>
      </c>
      <c r="C1490" t="s">
        <v>4078</v>
      </c>
      <c r="D1490" t="s">
        <v>3376</v>
      </c>
      <c r="E1490" t="s">
        <v>4137</v>
      </c>
      <c r="F1490" t="s">
        <v>3375</v>
      </c>
      <c r="G1490" t="s">
        <v>7377</v>
      </c>
      <c r="H1490" t="s">
        <v>3342</v>
      </c>
      <c r="I1490" t="s">
        <v>3376</v>
      </c>
    </row>
    <row r="1491" spans="1:9" x14ac:dyDescent="0.2">
      <c r="A1491" t="s">
        <v>4987</v>
      </c>
      <c r="B1491">
        <v>39307</v>
      </c>
      <c r="C1491" t="s">
        <v>4078</v>
      </c>
      <c r="D1491" t="s">
        <v>3378</v>
      </c>
      <c r="E1491" t="s">
        <v>4137</v>
      </c>
      <c r="F1491" t="s">
        <v>3377</v>
      </c>
      <c r="G1491" t="s">
        <v>7378</v>
      </c>
      <c r="H1491" t="s">
        <v>3342</v>
      </c>
      <c r="I1491" t="s">
        <v>3378</v>
      </c>
    </row>
    <row r="1492" spans="1:9" x14ac:dyDescent="0.2">
      <c r="A1492" t="s">
        <v>5032</v>
      </c>
      <c r="B1492">
        <v>39341</v>
      </c>
      <c r="C1492" t="s">
        <v>4078</v>
      </c>
      <c r="D1492" t="s">
        <v>3380</v>
      </c>
      <c r="E1492" t="s">
        <v>4137</v>
      </c>
      <c r="F1492" t="s">
        <v>3379</v>
      </c>
      <c r="G1492" t="s">
        <v>7379</v>
      </c>
      <c r="H1492" t="s">
        <v>3342</v>
      </c>
      <c r="I1492" t="s">
        <v>3380</v>
      </c>
    </row>
    <row r="1493" spans="1:9" x14ac:dyDescent="0.2">
      <c r="A1493" t="s">
        <v>5071</v>
      </c>
      <c r="B1493">
        <v>39344</v>
      </c>
      <c r="C1493" t="s">
        <v>4078</v>
      </c>
      <c r="D1493" t="s">
        <v>3382</v>
      </c>
      <c r="E1493" t="s">
        <v>4137</v>
      </c>
      <c r="F1493" t="s">
        <v>3381</v>
      </c>
      <c r="G1493" t="s">
        <v>7380</v>
      </c>
      <c r="H1493" t="s">
        <v>3342</v>
      </c>
      <c r="I1493" t="s">
        <v>3382</v>
      </c>
    </row>
    <row r="1494" spans="1:9" x14ac:dyDescent="0.2">
      <c r="A1494" t="s">
        <v>5109</v>
      </c>
      <c r="B1494">
        <v>39363</v>
      </c>
      <c r="C1494" t="s">
        <v>4078</v>
      </c>
      <c r="D1494" t="s">
        <v>3384</v>
      </c>
      <c r="E1494" t="s">
        <v>4137</v>
      </c>
      <c r="F1494" t="s">
        <v>3383</v>
      </c>
      <c r="G1494" t="s">
        <v>7381</v>
      </c>
      <c r="H1494" t="s">
        <v>3342</v>
      </c>
      <c r="I1494" t="s">
        <v>3384</v>
      </c>
    </row>
    <row r="1495" spans="1:9" x14ac:dyDescent="0.2">
      <c r="A1495" t="s">
        <v>5146</v>
      </c>
      <c r="B1495">
        <v>39364</v>
      </c>
      <c r="C1495" t="s">
        <v>4078</v>
      </c>
      <c r="D1495" t="s">
        <v>3386</v>
      </c>
      <c r="E1495" t="s">
        <v>4137</v>
      </c>
      <c r="F1495" t="s">
        <v>3385</v>
      </c>
      <c r="G1495" t="s">
        <v>7382</v>
      </c>
      <c r="H1495" t="s">
        <v>3342</v>
      </c>
      <c r="I1495" t="s">
        <v>3386</v>
      </c>
    </row>
    <row r="1496" spans="1:9" x14ac:dyDescent="0.2">
      <c r="A1496" t="s">
        <v>5182</v>
      </c>
      <c r="B1496">
        <v>39386</v>
      </c>
      <c r="C1496" t="s">
        <v>4078</v>
      </c>
      <c r="D1496" t="s">
        <v>3388</v>
      </c>
      <c r="E1496" t="s">
        <v>4137</v>
      </c>
      <c r="F1496" t="s">
        <v>3387</v>
      </c>
      <c r="G1496" t="s">
        <v>7383</v>
      </c>
      <c r="H1496" t="s">
        <v>3342</v>
      </c>
      <c r="I1496" t="s">
        <v>3388</v>
      </c>
    </row>
    <row r="1497" spans="1:9" x14ac:dyDescent="0.2">
      <c r="A1497" t="s">
        <v>5217</v>
      </c>
      <c r="B1497">
        <v>39387</v>
      </c>
      <c r="C1497" t="s">
        <v>4078</v>
      </c>
      <c r="D1497" t="s">
        <v>3390</v>
      </c>
      <c r="E1497" t="s">
        <v>4137</v>
      </c>
      <c r="F1497" t="s">
        <v>3389</v>
      </c>
      <c r="G1497" t="s">
        <v>7384</v>
      </c>
      <c r="H1497" t="s">
        <v>3342</v>
      </c>
      <c r="I1497" t="s">
        <v>3390</v>
      </c>
    </row>
    <row r="1498" spans="1:9" x14ac:dyDescent="0.2">
      <c r="A1498" t="s">
        <v>5251</v>
      </c>
      <c r="B1498">
        <v>39401</v>
      </c>
      <c r="C1498" t="s">
        <v>4078</v>
      </c>
      <c r="D1498" t="s">
        <v>3392</v>
      </c>
      <c r="E1498" t="s">
        <v>4137</v>
      </c>
      <c r="F1498" t="s">
        <v>3391</v>
      </c>
      <c r="G1498" t="s">
        <v>7385</v>
      </c>
      <c r="H1498" t="s">
        <v>3342</v>
      </c>
      <c r="I1498" t="s">
        <v>3392</v>
      </c>
    </row>
    <row r="1499" spans="1:9" x14ac:dyDescent="0.2">
      <c r="A1499" t="s">
        <v>5283</v>
      </c>
      <c r="B1499">
        <v>39402</v>
      </c>
      <c r="C1499" t="s">
        <v>4078</v>
      </c>
      <c r="D1499" t="s">
        <v>3394</v>
      </c>
      <c r="E1499" t="s">
        <v>4137</v>
      </c>
      <c r="F1499" t="s">
        <v>3393</v>
      </c>
      <c r="G1499" t="s">
        <v>7386</v>
      </c>
      <c r="H1499" t="s">
        <v>3342</v>
      </c>
      <c r="I1499" t="s">
        <v>3394</v>
      </c>
    </row>
    <row r="1500" spans="1:9" x14ac:dyDescent="0.2">
      <c r="A1500" t="s">
        <v>5314</v>
      </c>
      <c r="B1500">
        <v>39403</v>
      </c>
      <c r="C1500" t="s">
        <v>4078</v>
      </c>
      <c r="D1500" t="s">
        <v>3396</v>
      </c>
      <c r="E1500" t="s">
        <v>4137</v>
      </c>
      <c r="F1500" t="s">
        <v>3395</v>
      </c>
      <c r="G1500" t="s">
        <v>7387</v>
      </c>
      <c r="H1500" t="s">
        <v>3342</v>
      </c>
      <c r="I1500" t="s">
        <v>3396</v>
      </c>
    </row>
    <row r="1501" spans="1:9" x14ac:dyDescent="0.2">
      <c r="A1501" t="s">
        <v>5342</v>
      </c>
      <c r="B1501">
        <v>39405</v>
      </c>
      <c r="C1501" t="s">
        <v>4078</v>
      </c>
      <c r="D1501" t="s">
        <v>7388</v>
      </c>
      <c r="E1501" t="s">
        <v>4137</v>
      </c>
      <c r="F1501" t="s">
        <v>3397</v>
      </c>
      <c r="G1501" t="s">
        <v>7389</v>
      </c>
      <c r="H1501" t="s">
        <v>3342</v>
      </c>
      <c r="I1501" t="s">
        <v>3398</v>
      </c>
    </row>
    <row r="1502" spans="1:9" x14ac:dyDescent="0.2">
      <c r="A1502" t="s">
        <v>5370</v>
      </c>
      <c r="B1502">
        <v>39410</v>
      </c>
      <c r="C1502" t="s">
        <v>4078</v>
      </c>
      <c r="D1502" t="s">
        <v>3400</v>
      </c>
      <c r="E1502" t="s">
        <v>4137</v>
      </c>
      <c r="F1502" t="s">
        <v>3399</v>
      </c>
      <c r="G1502" t="s">
        <v>7390</v>
      </c>
      <c r="H1502" t="s">
        <v>3342</v>
      </c>
      <c r="I1502" t="s">
        <v>3400</v>
      </c>
    </row>
    <row r="1503" spans="1:9" x14ac:dyDescent="0.2">
      <c r="A1503" t="s">
        <v>5397</v>
      </c>
      <c r="B1503">
        <v>39411</v>
      </c>
      <c r="C1503" t="s">
        <v>4078</v>
      </c>
      <c r="D1503" t="s">
        <v>3402</v>
      </c>
      <c r="E1503" t="s">
        <v>4137</v>
      </c>
      <c r="F1503" t="s">
        <v>3401</v>
      </c>
      <c r="G1503" t="s">
        <v>7391</v>
      </c>
      <c r="H1503" t="s">
        <v>3342</v>
      </c>
      <c r="I1503" t="s">
        <v>3402</v>
      </c>
    </row>
    <row r="1504" spans="1:9" x14ac:dyDescent="0.2">
      <c r="A1504" t="s">
        <v>5422</v>
      </c>
      <c r="B1504">
        <v>39412</v>
      </c>
      <c r="C1504" t="s">
        <v>4078</v>
      </c>
      <c r="D1504" t="s">
        <v>3404</v>
      </c>
      <c r="E1504" t="s">
        <v>4137</v>
      </c>
      <c r="F1504" t="s">
        <v>3403</v>
      </c>
      <c r="G1504" t="s">
        <v>7392</v>
      </c>
      <c r="H1504" t="s">
        <v>3342</v>
      </c>
      <c r="I1504" t="s">
        <v>3404</v>
      </c>
    </row>
    <row r="1505" spans="1:9" x14ac:dyDescent="0.2">
      <c r="A1505" t="s">
        <v>5447</v>
      </c>
      <c r="B1505">
        <v>39424</v>
      </c>
      <c r="C1505" t="s">
        <v>4078</v>
      </c>
      <c r="D1505" t="s">
        <v>3406</v>
      </c>
      <c r="E1505" t="s">
        <v>4137</v>
      </c>
      <c r="F1505" t="s">
        <v>3405</v>
      </c>
      <c r="G1505" t="s">
        <v>7393</v>
      </c>
      <c r="H1505" t="s">
        <v>3342</v>
      </c>
      <c r="I1505" t="s">
        <v>3406</v>
      </c>
    </row>
    <row r="1506" spans="1:9" x14ac:dyDescent="0.2">
      <c r="A1506" t="s">
        <v>5472</v>
      </c>
      <c r="B1506">
        <v>39427</v>
      </c>
      <c r="C1506" t="s">
        <v>4078</v>
      </c>
      <c r="D1506" t="s">
        <v>3408</v>
      </c>
      <c r="E1506" t="s">
        <v>4137</v>
      </c>
      <c r="F1506" t="s">
        <v>3407</v>
      </c>
      <c r="G1506" t="s">
        <v>7394</v>
      </c>
      <c r="H1506" t="s">
        <v>3342</v>
      </c>
      <c r="I1506" t="s">
        <v>3408</v>
      </c>
    </row>
    <row r="1507" spans="1:9" x14ac:dyDescent="0.2">
      <c r="A1507" t="s">
        <v>5495</v>
      </c>
      <c r="B1507">
        <v>39428</v>
      </c>
      <c r="C1507" t="s">
        <v>4078</v>
      </c>
      <c r="D1507" t="s">
        <v>3410</v>
      </c>
      <c r="E1507" t="s">
        <v>4137</v>
      </c>
      <c r="F1507" t="s">
        <v>3409</v>
      </c>
      <c r="G1507" t="s">
        <v>7395</v>
      </c>
      <c r="H1507" t="s">
        <v>3342</v>
      </c>
      <c r="I1507" t="s">
        <v>3410</v>
      </c>
    </row>
    <row r="1508" spans="1:9" x14ac:dyDescent="0.2">
      <c r="A1508" t="s">
        <v>4128</v>
      </c>
      <c r="B1508">
        <v>40000</v>
      </c>
      <c r="C1508" t="s">
        <v>4079</v>
      </c>
      <c r="D1508" t="s">
        <v>3412</v>
      </c>
      <c r="E1508" t="s">
        <v>4088</v>
      </c>
      <c r="F1508" t="s">
        <v>3411</v>
      </c>
      <c r="G1508" t="s">
        <v>7396</v>
      </c>
      <c r="H1508" t="s">
        <v>3412</v>
      </c>
    </row>
    <row r="1509" spans="1:9" x14ac:dyDescent="0.2">
      <c r="A1509" t="s">
        <v>4177</v>
      </c>
      <c r="B1509">
        <v>40100</v>
      </c>
      <c r="C1509" t="s">
        <v>4079</v>
      </c>
      <c r="D1509" t="s">
        <v>3414</v>
      </c>
      <c r="E1509" t="s">
        <v>4137</v>
      </c>
      <c r="F1509" t="s">
        <v>3413</v>
      </c>
      <c r="G1509" t="s">
        <v>7397</v>
      </c>
      <c r="H1509" t="s">
        <v>3412</v>
      </c>
      <c r="I1509" t="s">
        <v>3414</v>
      </c>
    </row>
    <row r="1510" spans="1:9" x14ac:dyDescent="0.2">
      <c r="A1510" t="s">
        <v>4225</v>
      </c>
      <c r="B1510">
        <v>40130</v>
      </c>
      <c r="C1510" t="s">
        <v>4079</v>
      </c>
      <c r="D1510" t="s">
        <v>3416</v>
      </c>
      <c r="E1510" t="s">
        <v>4137</v>
      </c>
      <c r="F1510" t="s">
        <v>3415</v>
      </c>
      <c r="G1510" t="s">
        <v>7398</v>
      </c>
      <c r="H1510" t="s">
        <v>3412</v>
      </c>
      <c r="I1510" t="s">
        <v>3416</v>
      </c>
    </row>
    <row r="1511" spans="1:9" x14ac:dyDescent="0.2">
      <c r="A1511" t="s">
        <v>4273</v>
      </c>
      <c r="B1511">
        <v>40202</v>
      </c>
      <c r="C1511" t="s">
        <v>4079</v>
      </c>
      <c r="D1511" t="s">
        <v>3418</v>
      </c>
      <c r="E1511" t="s">
        <v>4137</v>
      </c>
      <c r="F1511" t="s">
        <v>3417</v>
      </c>
      <c r="G1511" t="s">
        <v>7399</v>
      </c>
      <c r="H1511" t="s">
        <v>3412</v>
      </c>
      <c r="I1511" t="s">
        <v>3418</v>
      </c>
    </row>
    <row r="1512" spans="1:9" x14ac:dyDescent="0.2">
      <c r="A1512" t="s">
        <v>4321</v>
      </c>
      <c r="B1512">
        <v>40203</v>
      </c>
      <c r="C1512" t="s">
        <v>4079</v>
      </c>
      <c r="D1512" t="s">
        <v>3420</v>
      </c>
      <c r="E1512" t="s">
        <v>4137</v>
      </c>
      <c r="F1512" t="s">
        <v>3419</v>
      </c>
      <c r="G1512" t="s">
        <v>7400</v>
      </c>
      <c r="H1512" t="s">
        <v>3412</v>
      </c>
      <c r="I1512" t="s">
        <v>3420</v>
      </c>
    </row>
    <row r="1513" spans="1:9" x14ac:dyDescent="0.2">
      <c r="A1513" t="s">
        <v>4369</v>
      </c>
      <c r="B1513">
        <v>40204</v>
      </c>
      <c r="C1513" t="s">
        <v>4079</v>
      </c>
      <c r="D1513" t="s">
        <v>3422</v>
      </c>
      <c r="E1513" t="s">
        <v>4137</v>
      </c>
      <c r="F1513" t="s">
        <v>3421</v>
      </c>
      <c r="G1513" t="s">
        <v>7401</v>
      </c>
      <c r="H1513" t="s">
        <v>3412</v>
      </c>
      <c r="I1513" t="s">
        <v>3422</v>
      </c>
    </row>
    <row r="1514" spans="1:9" x14ac:dyDescent="0.2">
      <c r="A1514" t="s">
        <v>4417</v>
      </c>
      <c r="B1514">
        <v>40205</v>
      </c>
      <c r="C1514" t="s">
        <v>4079</v>
      </c>
      <c r="D1514" t="s">
        <v>3424</v>
      </c>
      <c r="E1514" t="s">
        <v>4137</v>
      </c>
      <c r="F1514" t="s">
        <v>3423</v>
      </c>
      <c r="G1514" t="s">
        <v>7402</v>
      </c>
      <c r="H1514" t="s">
        <v>3412</v>
      </c>
      <c r="I1514" t="s">
        <v>3424</v>
      </c>
    </row>
    <row r="1515" spans="1:9" x14ac:dyDescent="0.2">
      <c r="A1515" t="s">
        <v>4465</v>
      </c>
      <c r="B1515">
        <v>40206</v>
      </c>
      <c r="C1515" t="s">
        <v>4079</v>
      </c>
      <c r="D1515" t="s">
        <v>3426</v>
      </c>
      <c r="E1515" t="s">
        <v>4137</v>
      </c>
      <c r="F1515" t="s">
        <v>3425</v>
      </c>
      <c r="G1515" t="s">
        <v>7403</v>
      </c>
      <c r="H1515" t="s">
        <v>3412</v>
      </c>
      <c r="I1515" t="s">
        <v>3426</v>
      </c>
    </row>
    <row r="1516" spans="1:9" x14ac:dyDescent="0.2">
      <c r="A1516" t="s">
        <v>4513</v>
      </c>
      <c r="B1516">
        <v>40207</v>
      </c>
      <c r="C1516" t="s">
        <v>4079</v>
      </c>
      <c r="D1516" t="s">
        <v>3428</v>
      </c>
      <c r="E1516" t="s">
        <v>4137</v>
      </c>
      <c r="F1516" t="s">
        <v>3427</v>
      </c>
      <c r="G1516" t="s">
        <v>7404</v>
      </c>
      <c r="H1516" t="s">
        <v>3412</v>
      </c>
      <c r="I1516" t="s">
        <v>3428</v>
      </c>
    </row>
    <row r="1517" spans="1:9" x14ac:dyDescent="0.2">
      <c r="A1517" t="s">
        <v>4561</v>
      </c>
      <c r="B1517">
        <v>40210</v>
      </c>
      <c r="C1517" t="s">
        <v>4079</v>
      </c>
      <c r="D1517" t="s">
        <v>3430</v>
      </c>
      <c r="E1517" t="s">
        <v>4137</v>
      </c>
      <c r="F1517" t="s">
        <v>3429</v>
      </c>
      <c r="G1517" t="s">
        <v>7405</v>
      </c>
      <c r="H1517" t="s">
        <v>3412</v>
      </c>
      <c r="I1517" t="s">
        <v>3430</v>
      </c>
    </row>
    <row r="1518" spans="1:9" x14ac:dyDescent="0.2">
      <c r="A1518" t="s">
        <v>4609</v>
      </c>
      <c r="B1518">
        <v>40211</v>
      </c>
      <c r="C1518" t="s">
        <v>4079</v>
      </c>
      <c r="D1518" t="s">
        <v>3432</v>
      </c>
      <c r="E1518" t="s">
        <v>4137</v>
      </c>
      <c r="F1518" t="s">
        <v>3431</v>
      </c>
      <c r="G1518" t="s">
        <v>7406</v>
      </c>
      <c r="H1518" t="s">
        <v>3412</v>
      </c>
      <c r="I1518" t="s">
        <v>3432</v>
      </c>
    </row>
    <row r="1519" spans="1:9" x14ac:dyDescent="0.2">
      <c r="A1519" t="s">
        <v>4657</v>
      </c>
      <c r="B1519">
        <v>40212</v>
      </c>
      <c r="C1519" t="s">
        <v>4079</v>
      </c>
      <c r="D1519" t="s">
        <v>3434</v>
      </c>
      <c r="E1519" t="s">
        <v>4137</v>
      </c>
      <c r="F1519" t="s">
        <v>3433</v>
      </c>
      <c r="G1519" t="s">
        <v>7407</v>
      </c>
      <c r="H1519" t="s">
        <v>3412</v>
      </c>
      <c r="I1519" t="s">
        <v>3434</v>
      </c>
    </row>
    <row r="1520" spans="1:9" x14ac:dyDescent="0.2">
      <c r="A1520" t="s">
        <v>4705</v>
      </c>
      <c r="B1520">
        <v>40213</v>
      </c>
      <c r="C1520" t="s">
        <v>4079</v>
      </c>
      <c r="D1520" t="s">
        <v>3436</v>
      </c>
      <c r="E1520" t="s">
        <v>4137</v>
      </c>
      <c r="F1520" t="s">
        <v>3435</v>
      </c>
      <c r="G1520" t="s">
        <v>7408</v>
      </c>
      <c r="H1520" t="s">
        <v>3412</v>
      </c>
      <c r="I1520" t="s">
        <v>3436</v>
      </c>
    </row>
    <row r="1521" spans="1:9" x14ac:dyDescent="0.2">
      <c r="A1521" t="s">
        <v>4753</v>
      </c>
      <c r="B1521">
        <v>40214</v>
      </c>
      <c r="C1521" t="s">
        <v>4079</v>
      </c>
      <c r="D1521" t="s">
        <v>3438</v>
      </c>
      <c r="E1521" t="s">
        <v>4137</v>
      </c>
      <c r="F1521" t="s">
        <v>3437</v>
      </c>
      <c r="G1521" t="s">
        <v>7409</v>
      </c>
      <c r="H1521" t="s">
        <v>3412</v>
      </c>
      <c r="I1521" t="s">
        <v>3438</v>
      </c>
    </row>
    <row r="1522" spans="1:9" x14ac:dyDescent="0.2">
      <c r="A1522" t="s">
        <v>4801</v>
      </c>
      <c r="B1522">
        <v>40215</v>
      </c>
      <c r="C1522" t="s">
        <v>4079</v>
      </c>
      <c r="D1522" t="s">
        <v>3440</v>
      </c>
      <c r="E1522" t="s">
        <v>4137</v>
      </c>
      <c r="F1522" t="s">
        <v>3439</v>
      </c>
      <c r="G1522" t="s">
        <v>7410</v>
      </c>
      <c r="H1522" t="s">
        <v>3412</v>
      </c>
      <c r="I1522" t="s">
        <v>3440</v>
      </c>
    </row>
    <row r="1523" spans="1:9" x14ac:dyDescent="0.2">
      <c r="A1523" t="s">
        <v>4849</v>
      </c>
      <c r="B1523">
        <v>40216</v>
      </c>
      <c r="C1523" t="s">
        <v>4079</v>
      </c>
      <c r="D1523" t="s">
        <v>3442</v>
      </c>
      <c r="E1523" t="s">
        <v>4137</v>
      </c>
      <c r="F1523" t="s">
        <v>3441</v>
      </c>
      <c r="G1523" t="s">
        <v>7411</v>
      </c>
      <c r="H1523" t="s">
        <v>3412</v>
      </c>
      <c r="I1523" t="s">
        <v>3442</v>
      </c>
    </row>
    <row r="1524" spans="1:9" x14ac:dyDescent="0.2">
      <c r="A1524" t="s">
        <v>4896</v>
      </c>
      <c r="B1524">
        <v>40217</v>
      </c>
      <c r="C1524" t="s">
        <v>4079</v>
      </c>
      <c r="D1524" t="s">
        <v>3444</v>
      </c>
      <c r="E1524" t="s">
        <v>4137</v>
      </c>
      <c r="F1524" t="s">
        <v>3443</v>
      </c>
      <c r="G1524" t="s">
        <v>7412</v>
      </c>
      <c r="H1524" t="s">
        <v>3412</v>
      </c>
      <c r="I1524" t="s">
        <v>3444</v>
      </c>
    </row>
    <row r="1525" spans="1:9" x14ac:dyDescent="0.2">
      <c r="A1525" t="s">
        <v>4943</v>
      </c>
      <c r="B1525">
        <v>40218</v>
      </c>
      <c r="C1525" t="s">
        <v>4079</v>
      </c>
      <c r="D1525" t="s">
        <v>3446</v>
      </c>
      <c r="E1525" t="s">
        <v>4137</v>
      </c>
      <c r="F1525" t="s">
        <v>3445</v>
      </c>
      <c r="G1525" t="s">
        <v>7413</v>
      </c>
      <c r="H1525" t="s">
        <v>3412</v>
      </c>
      <c r="I1525" t="s">
        <v>3446</v>
      </c>
    </row>
    <row r="1526" spans="1:9" x14ac:dyDescent="0.2">
      <c r="A1526" t="s">
        <v>4988</v>
      </c>
      <c r="B1526">
        <v>40219</v>
      </c>
      <c r="C1526" t="s">
        <v>4079</v>
      </c>
      <c r="D1526" t="s">
        <v>3448</v>
      </c>
      <c r="E1526" t="s">
        <v>4137</v>
      </c>
      <c r="F1526" t="s">
        <v>3447</v>
      </c>
      <c r="G1526" t="s">
        <v>7414</v>
      </c>
      <c r="H1526" t="s">
        <v>3412</v>
      </c>
      <c r="I1526" t="s">
        <v>3448</v>
      </c>
    </row>
    <row r="1527" spans="1:9" x14ac:dyDescent="0.2">
      <c r="A1527" t="s">
        <v>5033</v>
      </c>
      <c r="B1527">
        <v>40220</v>
      </c>
      <c r="C1527" t="s">
        <v>4079</v>
      </c>
      <c r="D1527" t="s">
        <v>3450</v>
      </c>
      <c r="E1527" t="s">
        <v>4137</v>
      </c>
      <c r="F1527" t="s">
        <v>3449</v>
      </c>
      <c r="G1527" t="s">
        <v>7415</v>
      </c>
      <c r="H1527" t="s">
        <v>3412</v>
      </c>
      <c r="I1527" t="s">
        <v>3450</v>
      </c>
    </row>
    <row r="1528" spans="1:9" x14ac:dyDescent="0.2">
      <c r="A1528" t="s">
        <v>5072</v>
      </c>
      <c r="B1528">
        <v>40221</v>
      </c>
      <c r="C1528" t="s">
        <v>4079</v>
      </c>
      <c r="D1528" t="s">
        <v>3452</v>
      </c>
      <c r="E1528" t="s">
        <v>4137</v>
      </c>
      <c r="F1528" t="s">
        <v>3451</v>
      </c>
      <c r="G1528" t="s">
        <v>7416</v>
      </c>
      <c r="H1528" t="s">
        <v>3412</v>
      </c>
      <c r="I1528" t="s">
        <v>3452</v>
      </c>
    </row>
    <row r="1529" spans="1:9" x14ac:dyDescent="0.2">
      <c r="A1529" t="s">
        <v>5110</v>
      </c>
      <c r="B1529">
        <v>40223</v>
      </c>
      <c r="C1529" t="s">
        <v>4079</v>
      </c>
      <c r="D1529" t="s">
        <v>3454</v>
      </c>
      <c r="E1529" t="s">
        <v>4137</v>
      </c>
      <c r="F1529" t="s">
        <v>3453</v>
      </c>
      <c r="G1529" t="s">
        <v>7417</v>
      </c>
      <c r="H1529" t="s">
        <v>3412</v>
      </c>
      <c r="I1529" t="s">
        <v>3454</v>
      </c>
    </row>
    <row r="1530" spans="1:9" x14ac:dyDescent="0.2">
      <c r="A1530" t="s">
        <v>5147</v>
      </c>
      <c r="B1530">
        <v>40224</v>
      </c>
      <c r="C1530" t="s">
        <v>4079</v>
      </c>
      <c r="D1530" t="s">
        <v>3456</v>
      </c>
      <c r="E1530" t="s">
        <v>4137</v>
      </c>
      <c r="F1530" t="s">
        <v>3455</v>
      </c>
      <c r="G1530" t="s">
        <v>7418</v>
      </c>
      <c r="H1530" t="s">
        <v>3412</v>
      </c>
      <c r="I1530" t="s">
        <v>3456</v>
      </c>
    </row>
    <row r="1531" spans="1:9" x14ac:dyDescent="0.2">
      <c r="A1531" t="s">
        <v>5183</v>
      </c>
      <c r="B1531">
        <v>40225</v>
      </c>
      <c r="C1531" t="s">
        <v>4079</v>
      </c>
      <c r="D1531" t="s">
        <v>3458</v>
      </c>
      <c r="E1531" t="s">
        <v>4137</v>
      </c>
      <c r="F1531" t="s">
        <v>3457</v>
      </c>
      <c r="G1531" t="s">
        <v>7419</v>
      </c>
      <c r="H1531" t="s">
        <v>3412</v>
      </c>
      <c r="I1531" t="s">
        <v>3458</v>
      </c>
    </row>
    <row r="1532" spans="1:9" x14ac:dyDescent="0.2">
      <c r="A1532" t="s">
        <v>5218</v>
      </c>
      <c r="B1532">
        <v>40226</v>
      </c>
      <c r="C1532" t="s">
        <v>4079</v>
      </c>
      <c r="D1532" t="s">
        <v>3460</v>
      </c>
      <c r="E1532" t="s">
        <v>4137</v>
      </c>
      <c r="F1532" t="s">
        <v>3459</v>
      </c>
      <c r="G1532" t="s">
        <v>7420</v>
      </c>
      <c r="H1532" t="s">
        <v>3412</v>
      </c>
      <c r="I1532" t="s">
        <v>3460</v>
      </c>
    </row>
    <row r="1533" spans="1:9" x14ac:dyDescent="0.2">
      <c r="A1533" t="s">
        <v>5252</v>
      </c>
      <c r="B1533">
        <v>40227</v>
      </c>
      <c r="C1533" t="s">
        <v>4079</v>
      </c>
      <c r="D1533" t="s">
        <v>3462</v>
      </c>
      <c r="E1533" t="s">
        <v>4137</v>
      </c>
      <c r="F1533" t="s">
        <v>3461</v>
      </c>
      <c r="G1533" t="s">
        <v>7421</v>
      </c>
      <c r="H1533" t="s">
        <v>3412</v>
      </c>
      <c r="I1533" t="s">
        <v>3462</v>
      </c>
    </row>
    <row r="1534" spans="1:9" x14ac:dyDescent="0.2">
      <c r="A1534" t="s">
        <v>5284</v>
      </c>
      <c r="B1534">
        <v>40228</v>
      </c>
      <c r="C1534" t="s">
        <v>4079</v>
      </c>
      <c r="D1534" t="s">
        <v>3464</v>
      </c>
      <c r="E1534" t="s">
        <v>4137</v>
      </c>
      <c r="F1534" t="s">
        <v>3463</v>
      </c>
      <c r="G1534" t="s">
        <v>7422</v>
      </c>
      <c r="H1534" t="s">
        <v>3412</v>
      </c>
      <c r="I1534" t="s">
        <v>3464</v>
      </c>
    </row>
    <row r="1535" spans="1:9" x14ac:dyDescent="0.2">
      <c r="A1535" t="s">
        <v>5315</v>
      </c>
      <c r="B1535">
        <v>40229</v>
      </c>
      <c r="C1535" t="s">
        <v>4079</v>
      </c>
      <c r="D1535" t="s">
        <v>3466</v>
      </c>
      <c r="E1535" t="s">
        <v>4137</v>
      </c>
      <c r="F1535" t="s">
        <v>3465</v>
      </c>
      <c r="G1535" t="s">
        <v>7423</v>
      </c>
      <c r="H1535" t="s">
        <v>3412</v>
      </c>
      <c r="I1535" t="s">
        <v>3466</v>
      </c>
    </row>
    <row r="1536" spans="1:9" x14ac:dyDescent="0.2">
      <c r="A1536" t="s">
        <v>5343</v>
      </c>
      <c r="B1536">
        <v>40230</v>
      </c>
      <c r="C1536" t="s">
        <v>4079</v>
      </c>
      <c r="D1536" t="s">
        <v>3468</v>
      </c>
      <c r="E1536" t="s">
        <v>4137</v>
      </c>
      <c r="F1536" t="s">
        <v>3467</v>
      </c>
      <c r="G1536" t="s">
        <v>7424</v>
      </c>
      <c r="H1536" t="s">
        <v>3412</v>
      </c>
      <c r="I1536" t="s">
        <v>3468</v>
      </c>
    </row>
    <row r="1537" spans="1:9" x14ac:dyDescent="0.2">
      <c r="A1537" t="s">
        <v>5371</v>
      </c>
      <c r="B1537">
        <v>40231</v>
      </c>
      <c r="C1537" t="s">
        <v>4079</v>
      </c>
      <c r="D1537" t="s">
        <v>3470</v>
      </c>
      <c r="E1537" t="s">
        <v>4137</v>
      </c>
      <c r="F1537" t="s">
        <v>3469</v>
      </c>
      <c r="G1537" t="s">
        <v>7425</v>
      </c>
      <c r="H1537" t="s">
        <v>7426</v>
      </c>
      <c r="I1537" t="s">
        <v>7427</v>
      </c>
    </row>
    <row r="1538" spans="1:9" x14ac:dyDescent="0.2">
      <c r="A1538" t="s">
        <v>5398</v>
      </c>
      <c r="B1538">
        <v>40341</v>
      </c>
      <c r="C1538" t="s">
        <v>4079</v>
      </c>
      <c r="D1538" t="s">
        <v>3472</v>
      </c>
      <c r="E1538" t="s">
        <v>4137</v>
      </c>
      <c r="F1538" t="s">
        <v>3471</v>
      </c>
      <c r="G1538" t="s">
        <v>7428</v>
      </c>
      <c r="H1538" t="s">
        <v>3412</v>
      </c>
      <c r="I1538" t="s">
        <v>3472</v>
      </c>
    </row>
    <row r="1539" spans="1:9" x14ac:dyDescent="0.2">
      <c r="A1539" t="s">
        <v>5423</v>
      </c>
      <c r="B1539">
        <v>40342</v>
      </c>
      <c r="C1539" t="s">
        <v>4079</v>
      </c>
      <c r="D1539" t="s">
        <v>3474</v>
      </c>
      <c r="E1539" t="s">
        <v>4137</v>
      </c>
      <c r="F1539" t="s">
        <v>3473</v>
      </c>
      <c r="G1539" t="s">
        <v>7429</v>
      </c>
      <c r="H1539" t="s">
        <v>3412</v>
      </c>
      <c r="I1539" t="s">
        <v>3474</v>
      </c>
    </row>
    <row r="1540" spans="1:9" x14ac:dyDescent="0.2">
      <c r="A1540" t="s">
        <v>5448</v>
      </c>
      <c r="B1540">
        <v>40343</v>
      </c>
      <c r="C1540" t="s">
        <v>4079</v>
      </c>
      <c r="D1540" t="s">
        <v>3476</v>
      </c>
      <c r="E1540" t="s">
        <v>4137</v>
      </c>
      <c r="F1540" t="s">
        <v>3475</v>
      </c>
      <c r="G1540" t="s">
        <v>7430</v>
      </c>
      <c r="H1540" t="s">
        <v>3412</v>
      </c>
      <c r="I1540" t="s">
        <v>3476</v>
      </c>
    </row>
    <row r="1541" spans="1:9" x14ac:dyDescent="0.2">
      <c r="A1541" t="s">
        <v>5473</v>
      </c>
      <c r="B1541">
        <v>40344</v>
      </c>
      <c r="C1541" t="s">
        <v>4079</v>
      </c>
      <c r="D1541" t="s">
        <v>3478</v>
      </c>
      <c r="E1541" t="s">
        <v>4137</v>
      </c>
      <c r="F1541" t="s">
        <v>3477</v>
      </c>
      <c r="G1541" t="s">
        <v>7431</v>
      </c>
      <c r="H1541" t="s">
        <v>3412</v>
      </c>
      <c r="I1541" t="s">
        <v>3478</v>
      </c>
    </row>
    <row r="1542" spans="1:9" x14ac:dyDescent="0.2">
      <c r="A1542" t="s">
        <v>5496</v>
      </c>
      <c r="B1542">
        <v>40345</v>
      </c>
      <c r="C1542" t="s">
        <v>4079</v>
      </c>
      <c r="D1542" t="s">
        <v>3480</v>
      </c>
      <c r="E1542" t="s">
        <v>4137</v>
      </c>
      <c r="F1542" t="s">
        <v>3479</v>
      </c>
      <c r="G1542" t="s">
        <v>7432</v>
      </c>
      <c r="H1542" t="s">
        <v>3412</v>
      </c>
      <c r="I1542" t="s">
        <v>3480</v>
      </c>
    </row>
    <row r="1543" spans="1:9" x14ac:dyDescent="0.2">
      <c r="A1543" t="s">
        <v>5518</v>
      </c>
      <c r="B1543">
        <v>40348</v>
      </c>
      <c r="C1543" t="s">
        <v>4079</v>
      </c>
      <c r="D1543" t="s">
        <v>3482</v>
      </c>
      <c r="E1543" t="s">
        <v>4137</v>
      </c>
      <c r="F1543" t="s">
        <v>3481</v>
      </c>
      <c r="G1543" t="s">
        <v>7433</v>
      </c>
      <c r="H1543" t="s">
        <v>3412</v>
      </c>
      <c r="I1543" t="s">
        <v>3482</v>
      </c>
    </row>
    <row r="1544" spans="1:9" x14ac:dyDescent="0.2">
      <c r="A1544" t="s">
        <v>5536</v>
      </c>
      <c r="B1544">
        <v>40349</v>
      </c>
      <c r="C1544" t="s">
        <v>4079</v>
      </c>
      <c r="D1544" t="s">
        <v>3484</v>
      </c>
      <c r="E1544" t="s">
        <v>4137</v>
      </c>
      <c r="F1544" t="s">
        <v>3483</v>
      </c>
      <c r="G1544" t="s">
        <v>7434</v>
      </c>
      <c r="H1544" t="s">
        <v>3412</v>
      </c>
      <c r="I1544" t="s">
        <v>3484</v>
      </c>
    </row>
    <row r="1545" spans="1:9" x14ac:dyDescent="0.2">
      <c r="A1545" t="s">
        <v>5554</v>
      </c>
      <c r="B1545">
        <v>40381</v>
      </c>
      <c r="C1545" t="s">
        <v>4079</v>
      </c>
      <c r="D1545" t="s">
        <v>3486</v>
      </c>
      <c r="E1545" t="s">
        <v>4137</v>
      </c>
      <c r="F1545" t="s">
        <v>3485</v>
      </c>
      <c r="G1545" t="s">
        <v>7435</v>
      </c>
      <c r="H1545" t="s">
        <v>3412</v>
      </c>
      <c r="I1545" t="s">
        <v>3486</v>
      </c>
    </row>
    <row r="1546" spans="1:9" x14ac:dyDescent="0.2">
      <c r="A1546" t="s">
        <v>5572</v>
      </c>
      <c r="B1546">
        <v>40382</v>
      </c>
      <c r="C1546" t="s">
        <v>4079</v>
      </c>
      <c r="D1546" t="s">
        <v>3488</v>
      </c>
      <c r="E1546" t="s">
        <v>4137</v>
      </c>
      <c r="F1546" t="s">
        <v>3487</v>
      </c>
      <c r="G1546" t="s">
        <v>7436</v>
      </c>
      <c r="H1546" t="s">
        <v>3412</v>
      </c>
      <c r="I1546" t="s">
        <v>3488</v>
      </c>
    </row>
    <row r="1547" spans="1:9" x14ac:dyDescent="0.2">
      <c r="A1547" t="s">
        <v>5590</v>
      </c>
      <c r="B1547">
        <v>40383</v>
      </c>
      <c r="C1547" t="s">
        <v>4079</v>
      </c>
      <c r="D1547" t="s">
        <v>3490</v>
      </c>
      <c r="E1547" t="s">
        <v>4137</v>
      </c>
      <c r="F1547" t="s">
        <v>3489</v>
      </c>
      <c r="G1547" t="s">
        <v>7437</v>
      </c>
      <c r="H1547" t="s">
        <v>3412</v>
      </c>
      <c r="I1547" t="s">
        <v>3490</v>
      </c>
    </row>
    <row r="1548" spans="1:9" x14ac:dyDescent="0.2">
      <c r="A1548" t="s">
        <v>5607</v>
      </c>
      <c r="B1548">
        <v>40384</v>
      </c>
      <c r="C1548" t="s">
        <v>4079</v>
      </c>
      <c r="D1548" t="s">
        <v>3492</v>
      </c>
      <c r="E1548" t="s">
        <v>4137</v>
      </c>
      <c r="F1548" t="s">
        <v>3491</v>
      </c>
      <c r="G1548" t="s">
        <v>7438</v>
      </c>
      <c r="H1548" t="s">
        <v>3412</v>
      </c>
      <c r="I1548" t="s">
        <v>3492</v>
      </c>
    </row>
    <row r="1549" spans="1:9" x14ac:dyDescent="0.2">
      <c r="A1549" t="s">
        <v>5623</v>
      </c>
      <c r="B1549">
        <v>40401</v>
      </c>
      <c r="C1549" t="s">
        <v>4079</v>
      </c>
      <c r="D1549" t="s">
        <v>3494</v>
      </c>
      <c r="E1549" t="s">
        <v>4137</v>
      </c>
      <c r="F1549" t="s">
        <v>3493</v>
      </c>
      <c r="G1549" t="s">
        <v>7439</v>
      </c>
      <c r="H1549" t="s">
        <v>3412</v>
      </c>
      <c r="I1549" t="s">
        <v>3494</v>
      </c>
    </row>
    <row r="1550" spans="1:9" x14ac:dyDescent="0.2">
      <c r="A1550" t="s">
        <v>5638</v>
      </c>
      <c r="B1550">
        <v>40402</v>
      </c>
      <c r="C1550" t="s">
        <v>4079</v>
      </c>
      <c r="D1550" t="s">
        <v>3496</v>
      </c>
      <c r="E1550" t="s">
        <v>4137</v>
      </c>
      <c r="F1550" t="s">
        <v>3495</v>
      </c>
      <c r="G1550" t="s">
        <v>7440</v>
      </c>
      <c r="H1550" t="s">
        <v>3412</v>
      </c>
      <c r="I1550" t="s">
        <v>3496</v>
      </c>
    </row>
    <row r="1551" spans="1:9" x14ac:dyDescent="0.2">
      <c r="A1551" t="s">
        <v>5651</v>
      </c>
      <c r="B1551">
        <v>40421</v>
      </c>
      <c r="C1551" t="s">
        <v>4079</v>
      </c>
      <c r="D1551" t="s">
        <v>3498</v>
      </c>
      <c r="E1551" t="s">
        <v>4137</v>
      </c>
      <c r="F1551" t="s">
        <v>3497</v>
      </c>
      <c r="G1551" t="s">
        <v>7441</v>
      </c>
      <c r="H1551" t="s">
        <v>3412</v>
      </c>
      <c r="I1551" t="s">
        <v>3498</v>
      </c>
    </row>
    <row r="1552" spans="1:9" x14ac:dyDescent="0.2">
      <c r="A1552" t="s">
        <v>5663</v>
      </c>
      <c r="B1552">
        <v>40447</v>
      </c>
      <c r="C1552" t="s">
        <v>4079</v>
      </c>
      <c r="D1552" t="s">
        <v>3500</v>
      </c>
      <c r="E1552" t="s">
        <v>4137</v>
      </c>
      <c r="F1552" t="s">
        <v>3499</v>
      </c>
      <c r="G1552" t="s">
        <v>7442</v>
      </c>
      <c r="H1552" t="s">
        <v>3412</v>
      </c>
      <c r="I1552" t="s">
        <v>3500</v>
      </c>
    </row>
    <row r="1553" spans="1:9" x14ac:dyDescent="0.2">
      <c r="A1553" t="s">
        <v>5673</v>
      </c>
      <c r="B1553">
        <v>40448</v>
      </c>
      <c r="C1553" t="s">
        <v>4079</v>
      </c>
      <c r="D1553" t="s">
        <v>3502</v>
      </c>
      <c r="E1553" t="s">
        <v>4137</v>
      </c>
      <c r="F1553" t="s">
        <v>3501</v>
      </c>
      <c r="G1553" t="s">
        <v>7443</v>
      </c>
      <c r="H1553" t="s">
        <v>3412</v>
      </c>
      <c r="I1553" t="s">
        <v>3502</v>
      </c>
    </row>
    <row r="1554" spans="1:9" x14ac:dyDescent="0.2">
      <c r="A1554" t="s">
        <v>5683</v>
      </c>
      <c r="B1554">
        <v>40503</v>
      </c>
      <c r="C1554" t="s">
        <v>4079</v>
      </c>
      <c r="D1554" t="s">
        <v>3504</v>
      </c>
      <c r="E1554" t="s">
        <v>4137</v>
      </c>
      <c r="F1554" t="s">
        <v>3503</v>
      </c>
      <c r="G1554" t="s">
        <v>7444</v>
      </c>
      <c r="H1554" t="s">
        <v>3412</v>
      </c>
      <c r="I1554" t="s">
        <v>3504</v>
      </c>
    </row>
    <row r="1555" spans="1:9" x14ac:dyDescent="0.2">
      <c r="A1555" t="s">
        <v>5692</v>
      </c>
      <c r="B1555">
        <v>40522</v>
      </c>
      <c r="C1555" t="s">
        <v>4079</v>
      </c>
      <c r="D1555" t="s">
        <v>3506</v>
      </c>
      <c r="E1555" t="s">
        <v>4137</v>
      </c>
      <c r="F1555" t="s">
        <v>3505</v>
      </c>
      <c r="G1555" t="s">
        <v>7445</v>
      </c>
      <c r="H1555" t="s">
        <v>3412</v>
      </c>
      <c r="I1555" t="s">
        <v>3506</v>
      </c>
    </row>
    <row r="1556" spans="1:9" x14ac:dyDescent="0.2">
      <c r="A1556" t="s">
        <v>5701</v>
      </c>
      <c r="B1556">
        <v>40544</v>
      </c>
      <c r="C1556" t="s">
        <v>4079</v>
      </c>
      <c r="D1556" t="s">
        <v>2965</v>
      </c>
      <c r="E1556" t="s">
        <v>4137</v>
      </c>
      <c r="F1556" t="s">
        <v>3507</v>
      </c>
      <c r="G1556" t="s">
        <v>7446</v>
      </c>
      <c r="H1556" t="s">
        <v>3412</v>
      </c>
      <c r="I1556" t="s">
        <v>2965</v>
      </c>
    </row>
    <row r="1557" spans="1:9" x14ac:dyDescent="0.2">
      <c r="A1557" t="s">
        <v>5710</v>
      </c>
      <c r="B1557">
        <v>40601</v>
      </c>
      <c r="C1557" t="s">
        <v>4079</v>
      </c>
      <c r="D1557" t="s">
        <v>3509</v>
      </c>
      <c r="E1557" t="s">
        <v>4137</v>
      </c>
      <c r="F1557" t="s">
        <v>3508</v>
      </c>
      <c r="G1557" t="s">
        <v>7447</v>
      </c>
      <c r="H1557" t="s">
        <v>3412</v>
      </c>
      <c r="I1557" t="s">
        <v>3509</v>
      </c>
    </row>
    <row r="1558" spans="1:9" x14ac:dyDescent="0.2">
      <c r="A1558" t="s">
        <v>5719</v>
      </c>
      <c r="B1558">
        <v>40602</v>
      </c>
      <c r="C1558" t="s">
        <v>4079</v>
      </c>
      <c r="D1558" t="s">
        <v>3511</v>
      </c>
      <c r="E1558" t="s">
        <v>4137</v>
      </c>
      <c r="F1558" t="s">
        <v>3510</v>
      </c>
      <c r="G1558" t="s">
        <v>7448</v>
      </c>
      <c r="H1558" t="s">
        <v>3412</v>
      </c>
      <c r="I1558" t="s">
        <v>3511</v>
      </c>
    </row>
    <row r="1559" spans="1:9" x14ac:dyDescent="0.2">
      <c r="A1559" t="s">
        <v>5728</v>
      </c>
      <c r="B1559">
        <v>40604</v>
      </c>
      <c r="C1559" t="s">
        <v>4079</v>
      </c>
      <c r="D1559" t="s">
        <v>3513</v>
      </c>
      <c r="E1559" t="s">
        <v>4137</v>
      </c>
      <c r="F1559" t="s">
        <v>3512</v>
      </c>
      <c r="G1559" t="s">
        <v>7449</v>
      </c>
      <c r="H1559" t="s">
        <v>3412</v>
      </c>
      <c r="I1559" t="s">
        <v>3513</v>
      </c>
    </row>
    <row r="1560" spans="1:9" x14ac:dyDescent="0.2">
      <c r="A1560" t="s">
        <v>5737</v>
      </c>
      <c r="B1560">
        <v>40605</v>
      </c>
      <c r="C1560" t="s">
        <v>4079</v>
      </c>
      <c r="D1560" t="s">
        <v>976</v>
      </c>
      <c r="E1560" t="s">
        <v>4137</v>
      </c>
      <c r="F1560" t="s">
        <v>3514</v>
      </c>
      <c r="G1560" t="s">
        <v>7450</v>
      </c>
      <c r="H1560" t="s">
        <v>3412</v>
      </c>
      <c r="I1560" t="s">
        <v>976</v>
      </c>
    </row>
    <row r="1561" spans="1:9" x14ac:dyDescent="0.2">
      <c r="A1561" t="s">
        <v>5746</v>
      </c>
      <c r="B1561">
        <v>40608</v>
      </c>
      <c r="C1561" t="s">
        <v>4079</v>
      </c>
      <c r="D1561" t="s">
        <v>3516</v>
      </c>
      <c r="E1561" t="s">
        <v>4137</v>
      </c>
      <c r="F1561" t="s">
        <v>3515</v>
      </c>
      <c r="G1561" t="s">
        <v>7451</v>
      </c>
      <c r="H1561" t="s">
        <v>3412</v>
      </c>
      <c r="I1561" t="s">
        <v>3516</v>
      </c>
    </row>
    <row r="1562" spans="1:9" x14ac:dyDescent="0.2">
      <c r="A1562" t="s">
        <v>5755</v>
      </c>
      <c r="B1562">
        <v>40609</v>
      </c>
      <c r="C1562" t="s">
        <v>4079</v>
      </c>
      <c r="D1562" t="s">
        <v>3518</v>
      </c>
      <c r="E1562" t="s">
        <v>4137</v>
      </c>
      <c r="F1562" t="s">
        <v>3517</v>
      </c>
      <c r="G1562" t="s">
        <v>7452</v>
      </c>
      <c r="H1562" t="s">
        <v>3412</v>
      </c>
      <c r="I1562" t="s">
        <v>3518</v>
      </c>
    </row>
    <row r="1563" spans="1:9" x14ac:dyDescent="0.2">
      <c r="A1563" t="s">
        <v>5762</v>
      </c>
      <c r="B1563">
        <v>40610</v>
      </c>
      <c r="C1563" t="s">
        <v>4079</v>
      </c>
      <c r="D1563" t="s">
        <v>3520</v>
      </c>
      <c r="E1563" t="s">
        <v>4137</v>
      </c>
      <c r="F1563" t="s">
        <v>3519</v>
      </c>
      <c r="G1563" t="s">
        <v>7453</v>
      </c>
      <c r="H1563" t="s">
        <v>3412</v>
      </c>
      <c r="I1563" t="s">
        <v>3520</v>
      </c>
    </row>
    <row r="1564" spans="1:9" x14ac:dyDescent="0.2">
      <c r="A1564" t="s">
        <v>5769</v>
      </c>
      <c r="B1564">
        <v>40621</v>
      </c>
      <c r="C1564" t="s">
        <v>4079</v>
      </c>
      <c r="D1564" t="s">
        <v>3522</v>
      </c>
      <c r="E1564" t="s">
        <v>4137</v>
      </c>
      <c r="F1564" t="s">
        <v>3521</v>
      </c>
      <c r="G1564" t="s">
        <v>7454</v>
      </c>
      <c r="H1564" t="s">
        <v>3412</v>
      </c>
      <c r="I1564" t="s">
        <v>3522</v>
      </c>
    </row>
    <row r="1565" spans="1:9" x14ac:dyDescent="0.2">
      <c r="A1565" t="s">
        <v>5776</v>
      </c>
      <c r="B1565">
        <v>40625</v>
      </c>
      <c r="C1565" t="s">
        <v>4079</v>
      </c>
      <c r="D1565" t="s">
        <v>3524</v>
      </c>
      <c r="E1565" t="s">
        <v>4137</v>
      </c>
      <c r="F1565" t="s">
        <v>3523</v>
      </c>
      <c r="G1565" t="s">
        <v>7455</v>
      </c>
      <c r="H1565" t="s">
        <v>3412</v>
      </c>
      <c r="I1565" t="s">
        <v>3524</v>
      </c>
    </row>
    <row r="1566" spans="1:9" x14ac:dyDescent="0.2">
      <c r="A1566" t="s">
        <v>5783</v>
      </c>
      <c r="B1566">
        <v>40642</v>
      </c>
      <c r="C1566" t="s">
        <v>4079</v>
      </c>
      <c r="D1566" t="s">
        <v>3526</v>
      </c>
      <c r="E1566" t="s">
        <v>4137</v>
      </c>
      <c r="F1566" t="s">
        <v>3525</v>
      </c>
      <c r="G1566" t="s">
        <v>7456</v>
      </c>
      <c r="H1566" t="s">
        <v>3412</v>
      </c>
      <c r="I1566" t="s">
        <v>3526</v>
      </c>
    </row>
    <row r="1567" spans="1:9" x14ac:dyDescent="0.2">
      <c r="A1567" t="s">
        <v>5790</v>
      </c>
      <c r="B1567">
        <v>40646</v>
      </c>
      <c r="C1567" t="s">
        <v>4079</v>
      </c>
      <c r="D1567" t="s">
        <v>3528</v>
      </c>
      <c r="E1567" t="s">
        <v>4137</v>
      </c>
      <c r="F1567" t="s">
        <v>3527</v>
      </c>
      <c r="G1567" t="s">
        <v>7457</v>
      </c>
      <c r="H1567" t="s">
        <v>3412</v>
      </c>
      <c r="I1567" t="s">
        <v>3528</v>
      </c>
    </row>
    <row r="1568" spans="1:9" x14ac:dyDescent="0.2">
      <c r="A1568" t="s">
        <v>5796</v>
      </c>
      <c r="B1568">
        <v>40647</v>
      </c>
      <c r="C1568" t="s">
        <v>4079</v>
      </c>
      <c r="D1568" t="s">
        <v>3530</v>
      </c>
      <c r="E1568" t="s">
        <v>4137</v>
      </c>
      <c r="F1568" t="s">
        <v>3529</v>
      </c>
      <c r="G1568" t="s">
        <v>7458</v>
      </c>
      <c r="H1568" t="s">
        <v>3412</v>
      </c>
      <c r="I1568" t="s">
        <v>3530</v>
      </c>
    </row>
    <row r="1569" spans="1:9" x14ac:dyDescent="0.2">
      <c r="A1569" t="s">
        <v>4129</v>
      </c>
      <c r="B1569">
        <v>41000</v>
      </c>
      <c r="C1569" t="s">
        <v>4080</v>
      </c>
      <c r="D1569" t="s">
        <v>3532</v>
      </c>
      <c r="E1569" t="s">
        <v>4088</v>
      </c>
      <c r="F1569" t="s">
        <v>3531</v>
      </c>
      <c r="G1569" t="s">
        <v>7459</v>
      </c>
      <c r="H1569" t="s">
        <v>3532</v>
      </c>
    </row>
    <row r="1570" spans="1:9" x14ac:dyDescent="0.2">
      <c r="A1570" t="s">
        <v>4178</v>
      </c>
      <c r="B1570">
        <v>41201</v>
      </c>
      <c r="C1570" t="s">
        <v>4080</v>
      </c>
      <c r="D1570" t="s">
        <v>3534</v>
      </c>
      <c r="E1570" t="s">
        <v>4137</v>
      </c>
      <c r="F1570" t="s">
        <v>3533</v>
      </c>
      <c r="G1570" t="s">
        <v>7460</v>
      </c>
      <c r="H1570" t="s">
        <v>3532</v>
      </c>
      <c r="I1570" t="s">
        <v>3534</v>
      </c>
    </row>
    <row r="1571" spans="1:9" x14ac:dyDescent="0.2">
      <c r="A1571" t="s">
        <v>4226</v>
      </c>
      <c r="B1571">
        <v>41202</v>
      </c>
      <c r="C1571" t="s">
        <v>4080</v>
      </c>
      <c r="D1571" t="s">
        <v>3536</v>
      </c>
      <c r="E1571" t="s">
        <v>4137</v>
      </c>
      <c r="F1571" t="s">
        <v>3535</v>
      </c>
      <c r="G1571" t="s">
        <v>7461</v>
      </c>
      <c r="H1571" t="s">
        <v>3532</v>
      </c>
      <c r="I1571" t="s">
        <v>3536</v>
      </c>
    </row>
    <row r="1572" spans="1:9" x14ac:dyDescent="0.2">
      <c r="A1572" t="s">
        <v>4274</v>
      </c>
      <c r="B1572">
        <v>41203</v>
      </c>
      <c r="C1572" t="s">
        <v>4080</v>
      </c>
      <c r="D1572" t="s">
        <v>3538</v>
      </c>
      <c r="E1572" t="s">
        <v>4137</v>
      </c>
      <c r="F1572" t="s">
        <v>3537</v>
      </c>
      <c r="G1572" t="s">
        <v>7462</v>
      </c>
      <c r="H1572" t="s">
        <v>3532</v>
      </c>
      <c r="I1572" t="s">
        <v>3538</v>
      </c>
    </row>
    <row r="1573" spans="1:9" x14ac:dyDescent="0.2">
      <c r="A1573" t="s">
        <v>4322</v>
      </c>
      <c r="B1573">
        <v>41204</v>
      </c>
      <c r="C1573" t="s">
        <v>4080</v>
      </c>
      <c r="D1573" t="s">
        <v>3540</v>
      </c>
      <c r="E1573" t="s">
        <v>4137</v>
      </c>
      <c r="F1573" t="s">
        <v>3539</v>
      </c>
      <c r="G1573" t="s">
        <v>7463</v>
      </c>
      <c r="H1573" t="s">
        <v>3532</v>
      </c>
      <c r="I1573" t="s">
        <v>3540</v>
      </c>
    </row>
    <row r="1574" spans="1:9" x14ac:dyDescent="0.2">
      <c r="A1574" t="s">
        <v>4370</v>
      </c>
      <c r="B1574">
        <v>41205</v>
      </c>
      <c r="C1574" t="s">
        <v>4080</v>
      </c>
      <c r="D1574" t="s">
        <v>3542</v>
      </c>
      <c r="E1574" t="s">
        <v>4137</v>
      </c>
      <c r="F1574" t="s">
        <v>3541</v>
      </c>
      <c r="G1574" t="s">
        <v>7464</v>
      </c>
      <c r="H1574" t="s">
        <v>3532</v>
      </c>
      <c r="I1574" t="s">
        <v>3542</v>
      </c>
    </row>
    <row r="1575" spans="1:9" x14ac:dyDescent="0.2">
      <c r="A1575" t="s">
        <v>4418</v>
      </c>
      <c r="B1575">
        <v>41206</v>
      </c>
      <c r="C1575" t="s">
        <v>4080</v>
      </c>
      <c r="D1575" t="s">
        <v>3544</v>
      </c>
      <c r="E1575" t="s">
        <v>4137</v>
      </c>
      <c r="F1575" t="s">
        <v>3543</v>
      </c>
      <c r="G1575" t="s">
        <v>7465</v>
      </c>
      <c r="H1575" t="s">
        <v>3532</v>
      </c>
      <c r="I1575" t="s">
        <v>3544</v>
      </c>
    </row>
    <row r="1576" spans="1:9" x14ac:dyDescent="0.2">
      <c r="A1576" t="s">
        <v>4466</v>
      </c>
      <c r="B1576">
        <v>41207</v>
      </c>
      <c r="C1576" t="s">
        <v>4080</v>
      </c>
      <c r="D1576" t="s">
        <v>3546</v>
      </c>
      <c r="E1576" t="s">
        <v>4137</v>
      </c>
      <c r="F1576" t="s">
        <v>3545</v>
      </c>
      <c r="G1576" t="s">
        <v>7466</v>
      </c>
      <c r="H1576" t="s">
        <v>3532</v>
      </c>
      <c r="I1576" t="s">
        <v>3546</v>
      </c>
    </row>
    <row r="1577" spans="1:9" x14ac:dyDescent="0.2">
      <c r="A1577" t="s">
        <v>4514</v>
      </c>
      <c r="B1577">
        <v>41208</v>
      </c>
      <c r="C1577" t="s">
        <v>4080</v>
      </c>
      <c r="D1577" t="s">
        <v>3548</v>
      </c>
      <c r="E1577" t="s">
        <v>4137</v>
      </c>
      <c r="F1577" t="s">
        <v>3547</v>
      </c>
      <c r="G1577" t="s">
        <v>7467</v>
      </c>
      <c r="H1577" t="s">
        <v>3532</v>
      </c>
      <c r="I1577" t="s">
        <v>3548</v>
      </c>
    </row>
    <row r="1578" spans="1:9" x14ac:dyDescent="0.2">
      <c r="A1578" t="s">
        <v>4562</v>
      </c>
      <c r="B1578">
        <v>41209</v>
      </c>
      <c r="C1578" t="s">
        <v>4080</v>
      </c>
      <c r="D1578" t="s">
        <v>3550</v>
      </c>
      <c r="E1578" t="s">
        <v>4137</v>
      </c>
      <c r="F1578" t="s">
        <v>3549</v>
      </c>
      <c r="G1578" t="s">
        <v>7468</v>
      </c>
      <c r="H1578" t="s">
        <v>3532</v>
      </c>
      <c r="I1578" t="s">
        <v>3550</v>
      </c>
    </row>
    <row r="1579" spans="1:9" x14ac:dyDescent="0.2">
      <c r="A1579" t="s">
        <v>4610</v>
      </c>
      <c r="B1579">
        <v>41210</v>
      </c>
      <c r="C1579" t="s">
        <v>4080</v>
      </c>
      <c r="D1579" t="s">
        <v>3552</v>
      </c>
      <c r="E1579" t="s">
        <v>4137</v>
      </c>
      <c r="F1579" t="s">
        <v>3551</v>
      </c>
      <c r="G1579" t="s">
        <v>7469</v>
      </c>
      <c r="H1579" t="s">
        <v>3532</v>
      </c>
      <c r="I1579" t="s">
        <v>3552</v>
      </c>
    </row>
    <row r="1580" spans="1:9" x14ac:dyDescent="0.2">
      <c r="A1580" t="s">
        <v>4658</v>
      </c>
      <c r="B1580">
        <v>41327</v>
      </c>
      <c r="C1580" t="s">
        <v>4080</v>
      </c>
      <c r="D1580" t="s">
        <v>3554</v>
      </c>
      <c r="E1580" t="s">
        <v>4137</v>
      </c>
      <c r="F1580" t="s">
        <v>3553</v>
      </c>
      <c r="G1580" t="s">
        <v>7470</v>
      </c>
      <c r="H1580" t="s">
        <v>3532</v>
      </c>
      <c r="I1580" t="s">
        <v>3554</v>
      </c>
    </row>
    <row r="1581" spans="1:9" x14ac:dyDescent="0.2">
      <c r="A1581" t="s">
        <v>4706</v>
      </c>
      <c r="B1581">
        <v>41341</v>
      </c>
      <c r="C1581" t="s">
        <v>4080</v>
      </c>
      <c r="D1581" t="s">
        <v>3556</v>
      </c>
      <c r="E1581" t="s">
        <v>4137</v>
      </c>
      <c r="F1581" t="s">
        <v>3555</v>
      </c>
      <c r="G1581" t="s">
        <v>7471</v>
      </c>
      <c r="H1581" t="s">
        <v>3532</v>
      </c>
      <c r="I1581" t="s">
        <v>3556</v>
      </c>
    </row>
    <row r="1582" spans="1:9" x14ac:dyDescent="0.2">
      <c r="A1582" t="s">
        <v>4754</v>
      </c>
      <c r="B1582">
        <v>41345</v>
      </c>
      <c r="C1582" t="s">
        <v>4080</v>
      </c>
      <c r="D1582" t="s">
        <v>3558</v>
      </c>
      <c r="E1582" t="s">
        <v>4137</v>
      </c>
      <c r="F1582" t="s">
        <v>3557</v>
      </c>
      <c r="G1582" t="s">
        <v>7472</v>
      </c>
      <c r="H1582" t="s">
        <v>3532</v>
      </c>
      <c r="I1582" t="s">
        <v>3558</v>
      </c>
    </row>
    <row r="1583" spans="1:9" x14ac:dyDescent="0.2">
      <c r="A1583" t="s">
        <v>4802</v>
      </c>
      <c r="B1583">
        <v>41346</v>
      </c>
      <c r="C1583" t="s">
        <v>4080</v>
      </c>
      <c r="D1583" t="s">
        <v>3560</v>
      </c>
      <c r="E1583" t="s">
        <v>4137</v>
      </c>
      <c r="F1583" t="s">
        <v>3559</v>
      </c>
      <c r="G1583" t="s">
        <v>7473</v>
      </c>
      <c r="H1583" t="s">
        <v>3532</v>
      </c>
      <c r="I1583" t="s">
        <v>3560</v>
      </c>
    </row>
    <row r="1584" spans="1:9" x14ac:dyDescent="0.2">
      <c r="A1584" t="s">
        <v>4850</v>
      </c>
      <c r="B1584">
        <v>41387</v>
      </c>
      <c r="C1584" t="s">
        <v>4080</v>
      </c>
      <c r="D1584" t="s">
        <v>3562</v>
      </c>
      <c r="E1584" t="s">
        <v>4137</v>
      </c>
      <c r="F1584" t="s">
        <v>3561</v>
      </c>
      <c r="G1584" t="s">
        <v>7474</v>
      </c>
      <c r="H1584" t="s">
        <v>3532</v>
      </c>
      <c r="I1584" t="s">
        <v>3562</v>
      </c>
    </row>
    <row r="1585" spans="1:9" x14ac:dyDescent="0.2">
      <c r="A1585" t="s">
        <v>4897</v>
      </c>
      <c r="B1585">
        <v>41401</v>
      </c>
      <c r="C1585" t="s">
        <v>4080</v>
      </c>
      <c r="D1585" t="s">
        <v>3564</v>
      </c>
      <c r="E1585" t="s">
        <v>4137</v>
      </c>
      <c r="F1585" t="s">
        <v>3563</v>
      </c>
      <c r="G1585" t="s">
        <v>7475</v>
      </c>
      <c r="H1585" t="s">
        <v>3532</v>
      </c>
      <c r="I1585" t="s">
        <v>3564</v>
      </c>
    </row>
    <row r="1586" spans="1:9" x14ac:dyDescent="0.2">
      <c r="A1586" t="s">
        <v>4944</v>
      </c>
      <c r="B1586">
        <v>41423</v>
      </c>
      <c r="C1586" t="s">
        <v>4080</v>
      </c>
      <c r="D1586" t="s">
        <v>3566</v>
      </c>
      <c r="E1586" t="s">
        <v>4137</v>
      </c>
      <c r="F1586" t="s">
        <v>3565</v>
      </c>
      <c r="G1586" t="s">
        <v>7476</v>
      </c>
      <c r="H1586" t="s">
        <v>3532</v>
      </c>
      <c r="I1586" t="s">
        <v>3566</v>
      </c>
    </row>
    <row r="1587" spans="1:9" x14ac:dyDescent="0.2">
      <c r="A1587" t="s">
        <v>4989</v>
      </c>
      <c r="B1587">
        <v>41424</v>
      </c>
      <c r="C1587" t="s">
        <v>4080</v>
      </c>
      <c r="D1587" t="s">
        <v>3568</v>
      </c>
      <c r="E1587" t="s">
        <v>4137</v>
      </c>
      <c r="F1587" t="s">
        <v>3567</v>
      </c>
      <c r="G1587" t="s">
        <v>7477</v>
      </c>
      <c r="H1587" t="s">
        <v>3532</v>
      </c>
      <c r="I1587" t="s">
        <v>3568</v>
      </c>
    </row>
    <row r="1588" spans="1:9" x14ac:dyDescent="0.2">
      <c r="A1588" t="s">
        <v>5034</v>
      </c>
      <c r="B1588">
        <v>41425</v>
      </c>
      <c r="C1588" t="s">
        <v>4080</v>
      </c>
      <c r="D1588" t="s">
        <v>3570</v>
      </c>
      <c r="E1588" t="s">
        <v>4137</v>
      </c>
      <c r="F1588" t="s">
        <v>3569</v>
      </c>
      <c r="G1588" t="s">
        <v>7478</v>
      </c>
      <c r="H1588" t="s">
        <v>3532</v>
      </c>
      <c r="I1588" t="s">
        <v>3570</v>
      </c>
    </row>
    <row r="1589" spans="1:9" x14ac:dyDescent="0.2">
      <c r="A1589" t="s">
        <v>5073</v>
      </c>
      <c r="B1589">
        <v>41441</v>
      </c>
      <c r="C1589" t="s">
        <v>4080</v>
      </c>
      <c r="D1589" t="s">
        <v>3572</v>
      </c>
      <c r="E1589" t="s">
        <v>4137</v>
      </c>
      <c r="F1589" t="s">
        <v>3571</v>
      </c>
      <c r="G1589" t="s">
        <v>7479</v>
      </c>
      <c r="H1589" t="s">
        <v>3532</v>
      </c>
      <c r="I1589" t="s">
        <v>3572</v>
      </c>
    </row>
    <row r="1590" spans="1:9" x14ac:dyDescent="0.2">
      <c r="A1590" t="s">
        <v>4130</v>
      </c>
      <c r="B1590">
        <v>42000</v>
      </c>
      <c r="C1590" t="s">
        <v>4081</v>
      </c>
      <c r="D1590" t="s">
        <v>3574</v>
      </c>
      <c r="E1590" t="s">
        <v>4088</v>
      </c>
      <c r="F1590" t="s">
        <v>3573</v>
      </c>
      <c r="G1590" t="s">
        <v>7480</v>
      </c>
      <c r="H1590" t="s">
        <v>3574</v>
      </c>
    </row>
    <row r="1591" spans="1:9" x14ac:dyDescent="0.2">
      <c r="A1591" t="s">
        <v>4179</v>
      </c>
      <c r="B1591">
        <v>42201</v>
      </c>
      <c r="C1591" t="s">
        <v>4081</v>
      </c>
      <c r="D1591" t="s">
        <v>3576</v>
      </c>
      <c r="E1591" t="s">
        <v>4137</v>
      </c>
      <c r="F1591" t="s">
        <v>3575</v>
      </c>
      <c r="G1591" t="s">
        <v>7481</v>
      </c>
      <c r="H1591" t="s">
        <v>3574</v>
      </c>
      <c r="I1591" t="s">
        <v>3576</v>
      </c>
    </row>
    <row r="1592" spans="1:9" x14ac:dyDescent="0.2">
      <c r="A1592" t="s">
        <v>4227</v>
      </c>
      <c r="B1592">
        <v>42202</v>
      </c>
      <c r="C1592" t="s">
        <v>4081</v>
      </c>
      <c r="D1592" t="s">
        <v>3578</v>
      </c>
      <c r="E1592" t="s">
        <v>4137</v>
      </c>
      <c r="F1592" t="s">
        <v>3577</v>
      </c>
      <c r="G1592" t="s">
        <v>7482</v>
      </c>
      <c r="H1592" t="s">
        <v>3574</v>
      </c>
      <c r="I1592" t="s">
        <v>3578</v>
      </c>
    </row>
    <row r="1593" spans="1:9" x14ac:dyDescent="0.2">
      <c r="A1593" t="s">
        <v>4275</v>
      </c>
      <c r="B1593">
        <v>42203</v>
      </c>
      <c r="C1593" t="s">
        <v>4081</v>
      </c>
      <c r="D1593" t="s">
        <v>3580</v>
      </c>
      <c r="E1593" t="s">
        <v>4137</v>
      </c>
      <c r="F1593" t="s">
        <v>3579</v>
      </c>
      <c r="G1593" t="s">
        <v>7483</v>
      </c>
      <c r="H1593" t="s">
        <v>3574</v>
      </c>
      <c r="I1593" t="s">
        <v>3580</v>
      </c>
    </row>
    <row r="1594" spans="1:9" x14ac:dyDescent="0.2">
      <c r="A1594" t="s">
        <v>4323</v>
      </c>
      <c r="B1594">
        <v>42204</v>
      </c>
      <c r="C1594" t="s">
        <v>4081</v>
      </c>
      <c r="D1594" t="s">
        <v>3582</v>
      </c>
      <c r="E1594" t="s">
        <v>4137</v>
      </c>
      <c r="F1594" t="s">
        <v>3581</v>
      </c>
      <c r="G1594" t="s">
        <v>7484</v>
      </c>
      <c r="H1594" t="s">
        <v>3574</v>
      </c>
      <c r="I1594" t="s">
        <v>3582</v>
      </c>
    </row>
    <row r="1595" spans="1:9" x14ac:dyDescent="0.2">
      <c r="A1595" t="s">
        <v>4371</v>
      </c>
      <c r="B1595">
        <v>42205</v>
      </c>
      <c r="C1595" t="s">
        <v>4081</v>
      </c>
      <c r="D1595" t="s">
        <v>3584</v>
      </c>
      <c r="E1595" t="s">
        <v>4137</v>
      </c>
      <c r="F1595" t="s">
        <v>3583</v>
      </c>
      <c r="G1595" t="s">
        <v>7485</v>
      </c>
      <c r="H1595" t="s">
        <v>3574</v>
      </c>
      <c r="I1595" t="s">
        <v>3584</v>
      </c>
    </row>
    <row r="1596" spans="1:9" x14ac:dyDescent="0.2">
      <c r="A1596" t="s">
        <v>4419</v>
      </c>
      <c r="B1596">
        <v>42207</v>
      </c>
      <c r="C1596" t="s">
        <v>4081</v>
      </c>
      <c r="D1596" t="s">
        <v>3586</v>
      </c>
      <c r="E1596" t="s">
        <v>4137</v>
      </c>
      <c r="F1596" t="s">
        <v>3585</v>
      </c>
      <c r="G1596" t="s">
        <v>7486</v>
      </c>
      <c r="H1596" t="s">
        <v>3574</v>
      </c>
      <c r="I1596" t="s">
        <v>3586</v>
      </c>
    </row>
    <row r="1597" spans="1:9" x14ac:dyDescent="0.2">
      <c r="A1597" t="s">
        <v>4467</v>
      </c>
      <c r="B1597">
        <v>42208</v>
      </c>
      <c r="C1597" t="s">
        <v>4081</v>
      </c>
      <c r="D1597" t="s">
        <v>3588</v>
      </c>
      <c r="E1597" t="s">
        <v>4137</v>
      </c>
      <c r="F1597" t="s">
        <v>3587</v>
      </c>
      <c r="G1597" t="s">
        <v>7487</v>
      </c>
      <c r="H1597" t="s">
        <v>3574</v>
      </c>
      <c r="I1597" t="s">
        <v>3588</v>
      </c>
    </row>
    <row r="1598" spans="1:9" x14ac:dyDescent="0.2">
      <c r="A1598" t="s">
        <v>4515</v>
      </c>
      <c r="B1598">
        <v>42209</v>
      </c>
      <c r="C1598" t="s">
        <v>4081</v>
      </c>
      <c r="D1598" t="s">
        <v>3590</v>
      </c>
      <c r="E1598" t="s">
        <v>4137</v>
      </c>
      <c r="F1598" t="s">
        <v>3589</v>
      </c>
      <c r="G1598" t="s">
        <v>7488</v>
      </c>
      <c r="H1598" t="s">
        <v>3574</v>
      </c>
      <c r="I1598" t="s">
        <v>3590</v>
      </c>
    </row>
    <row r="1599" spans="1:9" x14ac:dyDescent="0.2">
      <c r="A1599" t="s">
        <v>4563</v>
      </c>
      <c r="B1599">
        <v>42210</v>
      </c>
      <c r="C1599" t="s">
        <v>4081</v>
      </c>
      <c r="D1599" t="s">
        <v>3592</v>
      </c>
      <c r="E1599" t="s">
        <v>4137</v>
      </c>
      <c r="F1599" t="s">
        <v>3591</v>
      </c>
      <c r="G1599" t="s">
        <v>7489</v>
      </c>
      <c r="H1599" t="s">
        <v>3574</v>
      </c>
      <c r="I1599" t="s">
        <v>3592</v>
      </c>
    </row>
    <row r="1600" spans="1:9" x14ac:dyDescent="0.2">
      <c r="A1600" t="s">
        <v>4611</v>
      </c>
      <c r="B1600">
        <v>42211</v>
      </c>
      <c r="C1600" t="s">
        <v>4081</v>
      </c>
      <c r="D1600" t="s">
        <v>3594</v>
      </c>
      <c r="E1600" t="s">
        <v>4137</v>
      </c>
      <c r="F1600" t="s">
        <v>3593</v>
      </c>
      <c r="G1600" t="s">
        <v>7490</v>
      </c>
      <c r="H1600" t="s">
        <v>3574</v>
      </c>
      <c r="I1600" t="s">
        <v>3594</v>
      </c>
    </row>
    <row r="1601" spans="1:9" x14ac:dyDescent="0.2">
      <c r="A1601" t="s">
        <v>4659</v>
      </c>
      <c r="B1601">
        <v>42212</v>
      </c>
      <c r="C1601" t="s">
        <v>4081</v>
      </c>
      <c r="D1601" t="s">
        <v>3596</v>
      </c>
      <c r="E1601" t="s">
        <v>4137</v>
      </c>
      <c r="F1601" t="s">
        <v>3595</v>
      </c>
      <c r="G1601" t="s">
        <v>7491</v>
      </c>
      <c r="H1601" t="s">
        <v>3574</v>
      </c>
      <c r="I1601" t="s">
        <v>3596</v>
      </c>
    </row>
    <row r="1602" spans="1:9" x14ac:dyDescent="0.2">
      <c r="A1602" t="s">
        <v>4707</v>
      </c>
      <c r="B1602">
        <v>42213</v>
      </c>
      <c r="C1602" t="s">
        <v>4081</v>
      </c>
      <c r="D1602" t="s">
        <v>3598</v>
      </c>
      <c r="E1602" t="s">
        <v>4137</v>
      </c>
      <c r="F1602" t="s">
        <v>3597</v>
      </c>
      <c r="G1602" t="s">
        <v>7492</v>
      </c>
      <c r="H1602" t="s">
        <v>3574</v>
      </c>
      <c r="I1602" t="s">
        <v>3598</v>
      </c>
    </row>
    <row r="1603" spans="1:9" x14ac:dyDescent="0.2">
      <c r="A1603" t="s">
        <v>4755</v>
      </c>
      <c r="B1603">
        <v>42214</v>
      </c>
      <c r="C1603" t="s">
        <v>4081</v>
      </c>
      <c r="D1603" t="s">
        <v>3600</v>
      </c>
      <c r="E1603" t="s">
        <v>4137</v>
      </c>
      <c r="F1603" t="s">
        <v>3599</v>
      </c>
      <c r="G1603" t="s">
        <v>7493</v>
      </c>
      <c r="H1603" t="s">
        <v>3574</v>
      </c>
      <c r="I1603" t="s">
        <v>3600</v>
      </c>
    </row>
    <row r="1604" spans="1:9" x14ac:dyDescent="0.2">
      <c r="A1604" t="s">
        <v>4803</v>
      </c>
      <c r="B1604">
        <v>42307</v>
      </c>
      <c r="C1604" t="s">
        <v>4081</v>
      </c>
      <c r="D1604" t="s">
        <v>3602</v>
      </c>
      <c r="E1604" t="s">
        <v>4137</v>
      </c>
      <c r="F1604" t="s">
        <v>3601</v>
      </c>
      <c r="G1604" t="s">
        <v>7494</v>
      </c>
      <c r="H1604" t="s">
        <v>3574</v>
      </c>
      <c r="I1604" t="s">
        <v>3602</v>
      </c>
    </row>
    <row r="1605" spans="1:9" x14ac:dyDescent="0.2">
      <c r="A1605" t="s">
        <v>4851</v>
      </c>
      <c r="B1605">
        <v>42308</v>
      </c>
      <c r="C1605" t="s">
        <v>4081</v>
      </c>
      <c r="D1605" t="s">
        <v>3604</v>
      </c>
      <c r="E1605" t="s">
        <v>4137</v>
      </c>
      <c r="F1605" t="s">
        <v>3603</v>
      </c>
      <c r="G1605" t="s">
        <v>7495</v>
      </c>
      <c r="H1605" t="s">
        <v>3574</v>
      </c>
      <c r="I1605" t="s">
        <v>3604</v>
      </c>
    </row>
    <row r="1606" spans="1:9" x14ac:dyDescent="0.2">
      <c r="A1606" t="s">
        <v>4898</v>
      </c>
      <c r="B1606">
        <v>42321</v>
      </c>
      <c r="C1606" t="s">
        <v>4081</v>
      </c>
      <c r="D1606" t="s">
        <v>3606</v>
      </c>
      <c r="E1606" t="s">
        <v>4137</v>
      </c>
      <c r="F1606" t="s">
        <v>3605</v>
      </c>
      <c r="G1606" t="s">
        <v>7496</v>
      </c>
      <c r="H1606" t="s">
        <v>3574</v>
      </c>
      <c r="I1606" t="s">
        <v>3606</v>
      </c>
    </row>
    <row r="1607" spans="1:9" x14ac:dyDescent="0.2">
      <c r="A1607" t="s">
        <v>4945</v>
      </c>
      <c r="B1607">
        <v>42322</v>
      </c>
      <c r="C1607" t="s">
        <v>4081</v>
      </c>
      <c r="D1607" t="s">
        <v>3608</v>
      </c>
      <c r="E1607" t="s">
        <v>4137</v>
      </c>
      <c r="F1607" t="s">
        <v>3607</v>
      </c>
      <c r="G1607" t="s">
        <v>7497</v>
      </c>
      <c r="H1607" t="s">
        <v>3574</v>
      </c>
      <c r="I1607" t="s">
        <v>3608</v>
      </c>
    </row>
    <row r="1608" spans="1:9" x14ac:dyDescent="0.2">
      <c r="A1608" t="s">
        <v>4990</v>
      </c>
      <c r="B1608">
        <v>42323</v>
      </c>
      <c r="C1608" t="s">
        <v>4081</v>
      </c>
      <c r="D1608" t="s">
        <v>3610</v>
      </c>
      <c r="E1608" t="s">
        <v>4137</v>
      </c>
      <c r="F1608" t="s">
        <v>3609</v>
      </c>
      <c r="G1608" t="s">
        <v>7498</v>
      </c>
      <c r="H1608" t="s">
        <v>3574</v>
      </c>
      <c r="I1608" t="s">
        <v>3610</v>
      </c>
    </row>
    <row r="1609" spans="1:9" x14ac:dyDescent="0.2">
      <c r="A1609" t="s">
        <v>5035</v>
      </c>
      <c r="B1609">
        <v>42383</v>
      </c>
      <c r="C1609" t="s">
        <v>4081</v>
      </c>
      <c r="D1609" t="s">
        <v>3612</v>
      </c>
      <c r="E1609" t="s">
        <v>4137</v>
      </c>
      <c r="F1609" t="s">
        <v>3611</v>
      </c>
      <c r="G1609" t="s">
        <v>7499</v>
      </c>
      <c r="H1609" t="s">
        <v>3574</v>
      </c>
      <c r="I1609" t="s">
        <v>3612</v>
      </c>
    </row>
    <row r="1610" spans="1:9" x14ac:dyDescent="0.2">
      <c r="A1610" t="s">
        <v>5074</v>
      </c>
      <c r="B1610">
        <v>42391</v>
      </c>
      <c r="C1610" t="s">
        <v>4081</v>
      </c>
      <c r="D1610" t="s">
        <v>3614</v>
      </c>
      <c r="E1610" t="s">
        <v>4137</v>
      </c>
      <c r="F1610" t="s">
        <v>3613</v>
      </c>
      <c r="G1610" t="s">
        <v>7500</v>
      </c>
      <c r="H1610" t="s">
        <v>3574</v>
      </c>
      <c r="I1610" t="s">
        <v>3614</v>
      </c>
    </row>
    <row r="1611" spans="1:9" x14ac:dyDescent="0.2">
      <c r="A1611" t="s">
        <v>5111</v>
      </c>
      <c r="B1611">
        <v>42411</v>
      </c>
      <c r="C1611" t="s">
        <v>4081</v>
      </c>
      <c r="D1611" t="s">
        <v>3616</v>
      </c>
      <c r="E1611" t="s">
        <v>4137</v>
      </c>
      <c r="F1611" t="s">
        <v>3615</v>
      </c>
      <c r="G1611" t="s">
        <v>7501</v>
      </c>
      <c r="H1611" t="s">
        <v>3574</v>
      </c>
      <c r="I1611" t="s">
        <v>3616</v>
      </c>
    </row>
    <row r="1612" spans="1:9" x14ac:dyDescent="0.2">
      <c r="A1612" t="s">
        <v>4131</v>
      </c>
      <c r="B1612">
        <v>43000</v>
      </c>
      <c r="C1612" t="s">
        <v>4082</v>
      </c>
      <c r="D1612" t="s">
        <v>3618</v>
      </c>
      <c r="E1612" t="s">
        <v>4088</v>
      </c>
      <c r="F1612" t="s">
        <v>3617</v>
      </c>
      <c r="G1612" t="s">
        <v>7502</v>
      </c>
      <c r="H1612" t="s">
        <v>3618</v>
      </c>
    </row>
    <row r="1613" spans="1:9" x14ac:dyDescent="0.2">
      <c r="A1613" t="s">
        <v>4180</v>
      </c>
      <c r="B1613">
        <v>43100</v>
      </c>
      <c r="C1613" t="s">
        <v>4082</v>
      </c>
      <c r="D1613" t="s">
        <v>3620</v>
      </c>
      <c r="E1613" t="s">
        <v>4137</v>
      </c>
      <c r="F1613" t="s">
        <v>3619</v>
      </c>
      <c r="G1613" t="s">
        <v>7503</v>
      </c>
      <c r="H1613" t="s">
        <v>3618</v>
      </c>
      <c r="I1613" t="s">
        <v>3620</v>
      </c>
    </row>
    <row r="1614" spans="1:9" x14ac:dyDescent="0.2">
      <c r="A1614" t="s">
        <v>4228</v>
      </c>
      <c r="B1614">
        <v>43202</v>
      </c>
      <c r="C1614" t="s">
        <v>4082</v>
      </c>
      <c r="D1614" t="s">
        <v>3622</v>
      </c>
      <c r="E1614" t="s">
        <v>4137</v>
      </c>
      <c r="F1614" t="s">
        <v>3621</v>
      </c>
      <c r="G1614" t="s">
        <v>7504</v>
      </c>
      <c r="H1614" t="s">
        <v>3618</v>
      </c>
      <c r="I1614" t="s">
        <v>3622</v>
      </c>
    </row>
    <row r="1615" spans="1:9" x14ac:dyDescent="0.2">
      <c r="A1615" t="s">
        <v>4276</v>
      </c>
      <c r="B1615">
        <v>43203</v>
      </c>
      <c r="C1615" t="s">
        <v>4082</v>
      </c>
      <c r="D1615" t="s">
        <v>3624</v>
      </c>
      <c r="E1615" t="s">
        <v>4137</v>
      </c>
      <c r="F1615" t="s">
        <v>3623</v>
      </c>
      <c r="G1615" t="s">
        <v>7505</v>
      </c>
      <c r="H1615" t="s">
        <v>3618</v>
      </c>
      <c r="I1615" t="s">
        <v>3624</v>
      </c>
    </row>
    <row r="1616" spans="1:9" x14ac:dyDescent="0.2">
      <c r="A1616" t="s">
        <v>4324</v>
      </c>
      <c r="B1616">
        <v>43204</v>
      </c>
      <c r="C1616" t="s">
        <v>4082</v>
      </c>
      <c r="D1616" t="s">
        <v>3626</v>
      </c>
      <c r="E1616" t="s">
        <v>4137</v>
      </c>
      <c r="F1616" t="s">
        <v>3625</v>
      </c>
      <c r="G1616" t="s">
        <v>7506</v>
      </c>
      <c r="H1616" t="s">
        <v>3618</v>
      </c>
      <c r="I1616" t="s">
        <v>3626</v>
      </c>
    </row>
    <row r="1617" spans="1:9" x14ac:dyDescent="0.2">
      <c r="A1617" t="s">
        <v>4372</v>
      </c>
      <c r="B1617">
        <v>43205</v>
      </c>
      <c r="C1617" t="s">
        <v>4082</v>
      </c>
      <c r="D1617" t="s">
        <v>3628</v>
      </c>
      <c r="E1617" t="s">
        <v>4137</v>
      </c>
      <c r="F1617" t="s">
        <v>3627</v>
      </c>
      <c r="G1617" t="s">
        <v>7507</v>
      </c>
      <c r="H1617" t="s">
        <v>3618</v>
      </c>
      <c r="I1617" t="s">
        <v>3628</v>
      </c>
    </row>
    <row r="1618" spans="1:9" x14ac:dyDescent="0.2">
      <c r="A1618" t="s">
        <v>4420</v>
      </c>
      <c r="B1618">
        <v>43206</v>
      </c>
      <c r="C1618" t="s">
        <v>4082</v>
      </c>
      <c r="D1618" t="s">
        <v>3630</v>
      </c>
      <c r="E1618" t="s">
        <v>4137</v>
      </c>
      <c r="F1618" t="s">
        <v>3629</v>
      </c>
      <c r="G1618" t="s">
        <v>7508</v>
      </c>
      <c r="H1618" t="s">
        <v>3618</v>
      </c>
      <c r="I1618" t="s">
        <v>3630</v>
      </c>
    </row>
    <row r="1619" spans="1:9" x14ac:dyDescent="0.2">
      <c r="A1619" t="s">
        <v>4468</v>
      </c>
      <c r="B1619">
        <v>43208</v>
      </c>
      <c r="C1619" t="s">
        <v>4082</v>
      </c>
      <c r="D1619" t="s">
        <v>3632</v>
      </c>
      <c r="E1619" t="s">
        <v>4137</v>
      </c>
      <c r="F1619" t="s">
        <v>3631</v>
      </c>
      <c r="G1619" t="s">
        <v>7509</v>
      </c>
      <c r="H1619" t="s">
        <v>3618</v>
      </c>
      <c r="I1619" t="s">
        <v>3632</v>
      </c>
    </row>
    <row r="1620" spans="1:9" x14ac:dyDescent="0.2">
      <c r="A1620" t="s">
        <v>4516</v>
      </c>
      <c r="B1620">
        <v>43210</v>
      </c>
      <c r="C1620" t="s">
        <v>4082</v>
      </c>
      <c r="D1620" t="s">
        <v>3634</v>
      </c>
      <c r="E1620" t="s">
        <v>4137</v>
      </c>
      <c r="F1620" t="s">
        <v>3633</v>
      </c>
      <c r="G1620" t="s">
        <v>7510</v>
      </c>
      <c r="H1620" t="s">
        <v>3618</v>
      </c>
      <c r="I1620" t="s">
        <v>3634</v>
      </c>
    </row>
    <row r="1621" spans="1:9" x14ac:dyDescent="0.2">
      <c r="A1621" t="s">
        <v>4564</v>
      </c>
      <c r="B1621">
        <v>43211</v>
      </c>
      <c r="C1621" t="s">
        <v>4082</v>
      </c>
      <c r="D1621" t="s">
        <v>3636</v>
      </c>
      <c r="E1621" t="s">
        <v>4137</v>
      </c>
      <c r="F1621" t="s">
        <v>3635</v>
      </c>
      <c r="G1621" t="s">
        <v>7511</v>
      </c>
      <c r="H1621" t="s">
        <v>3618</v>
      </c>
      <c r="I1621" t="s">
        <v>3636</v>
      </c>
    </row>
    <row r="1622" spans="1:9" x14ac:dyDescent="0.2">
      <c r="A1622" t="s">
        <v>4612</v>
      </c>
      <c r="B1622">
        <v>43212</v>
      </c>
      <c r="C1622" t="s">
        <v>4082</v>
      </c>
      <c r="D1622" t="s">
        <v>3638</v>
      </c>
      <c r="E1622" t="s">
        <v>4137</v>
      </c>
      <c r="F1622" t="s">
        <v>3637</v>
      </c>
      <c r="G1622" t="s">
        <v>7512</v>
      </c>
      <c r="H1622" t="s">
        <v>3618</v>
      </c>
      <c r="I1622" t="s">
        <v>3638</v>
      </c>
    </row>
    <row r="1623" spans="1:9" x14ac:dyDescent="0.2">
      <c r="A1623" t="s">
        <v>4660</v>
      </c>
      <c r="B1623">
        <v>43213</v>
      </c>
      <c r="C1623" t="s">
        <v>4082</v>
      </c>
      <c r="D1623" t="s">
        <v>3640</v>
      </c>
      <c r="E1623" t="s">
        <v>4137</v>
      </c>
      <c r="F1623" t="s">
        <v>3639</v>
      </c>
      <c r="G1623" t="s">
        <v>7513</v>
      </c>
      <c r="H1623" t="s">
        <v>3618</v>
      </c>
      <c r="I1623" t="s">
        <v>3640</v>
      </c>
    </row>
    <row r="1624" spans="1:9" x14ac:dyDescent="0.2">
      <c r="A1624" t="s">
        <v>4708</v>
      </c>
      <c r="B1624">
        <v>43214</v>
      </c>
      <c r="C1624" t="s">
        <v>4082</v>
      </c>
      <c r="D1624" t="s">
        <v>3642</v>
      </c>
      <c r="E1624" t="s">
        <v>4137</v>
      </c>
      <c r="F1624" t="s">
        <v>3641</v>
      </c>
      <c r="G1624" t="s">
        <v>7514</v>
      </c>
      <c r="H1624" t="s">
        <v>3618</v>
      </c>
      <c r="I1624" t="s">
        <v>3642</v>
      </c>
    </row>
    <row r="1625" spans="1:9" x14ac:dyDescent="0.2">
      <c r="A1625" t="s">
        <v>4756</v>
      </c>
      <c r="B1625">
        <v>43215</v>
      </c>
      <c r="C1625" t="s">
        <v>4082</v>
      </c>
      <c r="D1625" t="s">
        <v>3644</v>
      </c>
      <c r="E1625" t="s">
        <v>4137</v>
      </c>
      <c r="F1625" t="s">
        <v>3643</v>
      </c>
      <c r="G1625" t="s">
        <v>7515</v>
      </c>
      <c r="H1625" t="s">
        <v>3618</v>
      </c>
      <c r="I1625" t="s">
        <v>3644</v>
      </c>
    </row>
    <row r="1626" spans="1:9" x14ac:dyDescent="0.2">
      <c r="A1626" t="s">
        <v>4804</v>
      </c>
      <c r="B1626">
        <v>43216</v>
      </c>
      <c r="C1626" t="s">
        <v>4082</v>
      </c>
      <c r="D1626" t="s">
        <v>3646</v>
      </c>
      <c r="E1626" t="s">
        <v>4137</v>
      </c>
      <c r="F1626" t="s">
        <v>3645</v>
      </c>
      <c r="G1626" t="s">
        <v>7516</v>
      </c>
      <c r="H1626" t="s">
        <v>3618</v>
      </c>
      <c r="I1626" t="s">
        <v>3646</v>
      </c>
    </row>
    <row r="1627" spans="1:9" x14ac:dyDescent="0.2">
      <c r="A1627" t="s">
        <v>4852</v>
      </c>
      <c r="B1627">
        <v>43348</v>
      </c>
      <c r="C1627" t="s">
        <v>4082</v>
      </c>
      <c r="D1627" t="s">
        <v>1002</v>
      </c>
      <c r="E1627" t="s">
        <v>4137</v>
      </c>
      <c r="F1627" t="s">
        <v>3647</v>
      </c>
      <c r="G1627" t="s">
        <v>7517</v>
      </c>
      <c r="H1627" t="s">
        <v>3618</v>
      </c>
      <c r="I1627" t="s">
        <v>1002</v>
      </c>
    </row>
    <row r="1628" spans="1:9" x14ac:dyDescent="0.2">
      <c r="A1628" t="s">
        <v>4899</v>
      </c>
      <c r="B1628">
        <v>43364</v>
      </c>
      <c r="C1628" t="s">
        <v>4082</v>
      </c>
      <c r="D1628" t="s">
        <v>3649</v>
      </c>
      <c r="E1628" t="s">
        <v>4137</v>
      </c>
      <c r="F1628" t="s">
        <v>3648</v>
      </c>
      <c r="G1628" t="s">
        <v>7518</v>
      </c>
      <c r="H1628" t="s">
        <v>3618</v>
      </c>
      <c r="I1628" t="s">
        <v>3649</v>
      </c>
    </row>
    <row r="1629" spans="1:9" x14ac:dyDescent="0.2">
      <c r="A1629" t="s">
        <v>4946</v>
      </c>
      <c r="B1629">
        <v>43367</v>
      </c>
      <c r="C1629" t="s">
        <v>4082</v>
      </c>
      <c r="D1629" t="s">
        <v>3651</v>
      </c>
      <c r="E1629" t="s">
        <v>4137</v>
      </c>
      <c r="F1629" t="s">
        <v>3650</v>
      </c>
      <c r="G1629" t="s">
        <v>7519</v>
      </c>
      <c r="H1629" t="s">
        <v>3618</v>
      </c>
      <c r="I1629" t="s">
        <v>3651</v>
      </c>
    </row>
    <row r="1630" spans="1:9" x14ac:dyDescent="0.2">
      <c r="A1630" t="s">
        <v>4991</v>
      </c>
      <c r="B1630">
        <v>43368</v>
      </c>
      <c r="C1630" t="s">
        <v>4082</v>
      </c>
      <c r="D1630" t="s">
        <v>3653</v>
      </c>
      <c r="E1630" t="s">
        <v>4137</v>
      </c>
      <c r="F1630" t="s">
        <v>3652</v>
      </c>
      <c r="G1630" t="s">
        <v>7520</v>
      </c>
      <c r="H1630" t="s">
        <v>3618</v>
      </c>
      <c r="I1630" t="s">
        <v>3653</v>
      </c>
    </row>
    <row r="1631" spans="1:9" x14ac:dyDescent="0.2">
      <c r="A1631" t="s">
        <v>5036</v>
      </c>
      <c r="B1631">
        <v>43369</v>
      </c>
      <c r="C1631" t="s">
        <v>4082</v>
      </c>
      <c r="D1631" t="s">
        <v>3655</v>
      </c>
      <c r="E1631" t="s">
        <v>4137</v>
      </c>
      <c r="F1631" t="s">
        <v>3654</v>
      </c>
      <c r="G1631" t="s">
        <v>7521</v>
      </c>
      <c r="H1631" t="s">
        <v>3618</v>
      </c>
      <c r="I1631" t="s">
        <v>3655</v>
      </c>
    </row>
    <row r="1632" spans="1:9" x14ac:dyDescent="0.2">
      <c r="A1632" t="s">
        <v>5075</v>
      </c>
      <c r="B1632">
        <v>43403</v>
      </c>
      <c r="C1632" t="s">
        <v>4082</v>
      </c>
      <c r="D1632" t="s">
        <v>3657</v>
      </c>
      <c r="E1632" t="s">
        <v>4137</v>
      </c>
      <c r="F1632" t="s">
        <v>3656</v>
      </c>
      <c r="G1632" t="s">
        <v>7522</v>
      </c>
      <c r="H1632" t="s">
        <v>3618</v>
      </c>
      <c r="I1632" t="s">
        <v>3657</v>
      </c>
    </row>
    <row r="1633" spans="1:9" x14ac:dyDescent="0.2">
      <c r="A1633" t="s">
        <v>5112</v>
      </c>
      <c r="B1633">
        <v>43404</v>
      </c>
      <c r="C1633" t="s">
        <v>4082</v>
      </c>
      <c r="D1633" t="s">
        <v>3659</v>
      </c>
      <c r="E1633" t="s">
        <v>4137</v>
      </c>
      <c r="F1633" t="s">
        <v>3658</v>
      </c>
      <c r="G1633" t="s">
        <v>7523</v>
      </c>
      <c r="H1633" t="s">
        <v>3618</v>
      </c>
      <c r="I1633" t="s">
        <v>3659</v>
      </c>
    </row>
    <row r="1634" spans="1:9" x14ac:dyDescent="0.2">
      <c r="A1634" t="s">
        <v>5148</v>
      </c>
      <c r="B1634">
        <v>43423</v>
      </c>
      <c r="C1634" t="s">
        <v>4082</v>
      </c>
      <c r="D1634" t="s">
        <v>3661</v>
      </c>
      <c r="E1634" t="s">
        <v>4137</v>
      </c>
      <c r="F1634" t="s">
        <v>3660</v>
      </c>
      <c r="G1634" t="s">
        <v>7524</v>
      </c>
      <c r="H1634" t="s">
        <v>3618</v>
      </c>
      <c r="I1634" t="s">
        <v>3661</v>
      </c>
    </row>
    <row r="1635" spans="1:9" x14ac:dyDescent="0.2">
      <c r="A1635" t="s">
        <v>5184</v>
      </c>
      <c r="B1635">
        <v>43424</v>
      </c>
      <c r="C1635" t="s">
        <v>4082</v>
      </c>
      <c r="D1635" t="s">
        <v>1120</v>
      </c>
      <c r="E1635" t="s">
        <v>4137</v>
      </c>
      <c r="F1635" t="s">
        <v>3662</v>
      </c>
      <c r="G1635" t="s">
        <v>7525</v>
      </c>
      <c r="H1635" t="s">
        <v>3618</v>
      </c>
      <c r="I1635" t="s">
        <v>1120</v>
      </c>
    </row>
    <row r="1636" spans="1:9" x14ac:dyDescent="0.2">
      <c r="A1636" t="s">
        <v>5219</v>
      </c>
      <c r="B1636">
        <v>43425</v>
      </c>
      <c r="C1636" t="s">
        <v>4082</v>
      </c>
      <c r="D1636" t="s">
        <v>3664</v>
      </c>
      <c r="E1636" t="s">
        <v>4137</v>
      </c>
      <c r="F1636" t="s">
        <v>3663</v>
      </c>
      <c r="G1636" t="s">
        <v>7526</v>
      </c>
      <c r="H1636" t="s">
        <v>3618</v>
      </c>
      <c r="I1636" t="s">
        <v>3664</v>
      </c>
    </row>
    <row r="1637" spans="1:9" x14ac:dyDescent="0.2">
      <c r="A1637" t="s">
        <v>5253</v>
      </c>
      <c r="B1637">
        <v>43428</v>
      </c>
      <c r="C1637" t="s">
        <v>4082</v>
      </c>
      <c r="D1637" t="s">
        <v>2198</v>
      </c>
      <c r="E1637" t="s">
        <v>4137</v>
      </c>
      <c r="F1637" t="s">
        <v>3665</v>
      </c>
      <c r="G1637" t="s">
        <v>7527</v>
      </c>
      <c r="H1637" t="s">
        <v>3618</v>
      </c>
      <c r="I1637" t="s">
        <v>2198</v>
      </c>
    </row>
    <row r="1638" spans="1:9" x14ac:dyDescent="0.2">
      <c r="A1638" t="s">
        <v>5285</v>
      </c>
      <c r="B1638">
        <v>43432</v>
      </c>
      <c r="C1638" t="s">
        <v>4082</v>
      </c>
      <c r="D1638" t="s">
        <v>3667</v>
      </c>
      <c r="E1638" t="s">
        <v>4137</v>
      </c>
      <c r="F1638" t="s">
        <v>3666</v>
      </c>
      <c r="G1638" t="s">
        <v>7528</v>
      </c>
      <c r="H1638" t="s">
        <v>3618</v>
      </c>
      <c r="I1638" t="s">
        <v>3667</v>
      </c>
    </row>
    <row r="1639" spans="1:9" x14ac:dyDescent="0.2">
      <c r="A1639" t="s">
        <v>5316</v>
      </c>
      <c r="B1639">
        <v>43433</v>
      </c>
      <c r="C1639" t="s">
        <v>4082</v>
      </c>
      <c r="D1639" t="s">
        <v>3669</v>
      </c>
      <c r="E1639" t="s">
        <v>4137</v>
      </c>
      <c r="F1639" t="s">
        <v>3668</v>
      </c>
      <c r="G1639" t="s">
        <v>7529</v>
      </c>
      <c r="H1639" t="s">
        <v>3618</v>
      </c>
      <c r="I1639" t="s">
        <v>3669</v>
      </c>
    </row>
    <row r="1640" spans="1:9" x14ac:dyDescent="0.2">
      <c r="A1640" t="s">
        <v>5344</v>
      </c>
      <c r="B1640">
        <v>43441</v>
      </c>
      <c r="C1640" t="s">
        <v>4082</v>
      </c>
      <c r="D1640" t="s">
        <v>3671</v>
      </c>
      <c r="E1640" t="s">
        <v>4137</v>
      </c>
      <c r="F1640" t="s">
        <v>3670</v>
      </c>
      <c r="G1640" t="s">
        <v>7530</v>
      </c>
      <c r="H1640" t="s">
        <v>3618</v>
      </c>
      <c r="I1640" t="s">
        <v>3671</v>
      </c>
    </row>
    <row r="1641" spans="1:9" x14ac:dyDescent="0.2">
      <c r="A1641" t="s">
        <v>5372</v>
      </c>
      <c r="B1641">
        <v>43442</v>
      </c>
      <c r="C1641" t="s">
        <v>4082</v>
      </c>
      <c r="D1641" t="s">
        <v>3673</v>
      </c>
      <c r="E1641" t="s">
        <v>4137</v>
      </c>
      <c r="F1641" t="s">
        <v>3672</v>
      </c>
      <c r="G1641" t="s">
        <v>7531</v>
      </c>
      <c r="H1641" t="s">
        <v>3618</v>
      </c>
      <c r="I1641" t="s">
        <v>3673</v>
      </c>
    </row>
    <row r="1642" spans="1:9" x14ac:dyDescent="0.2">
      <c r="A1642" t="s">
        <v>5399</v>
      </c>
      <c r="B1642">
        <v>43443</v>
      </c>
      <c r="C1642" t="s">
        <v>4082</v>
      </c>
      <c r="D1642" t="s">
        <v>3675</v>
      </c>
      <c r="E1642" t="s">
        <v>4137</v>
      </c>
      <c r="F1642" t="s">
        <v>3674</v>
      </c>
      <c r="G1642" t="s">
        <v>7532</v>
      </c>
      <c r="H1642" t="s">
        <v>3618</v>
      </c>
      <c r="I1642" t="s">
        <v>3675</v>
      </c>
    </row>
    <row r="1643" spans="1:9" x14ac:dyDescent="0.2">
      <c r="A1643" t="s">
        <v>5424</v>
      </c>
      <c r="B1643">
        <v>43444</v>
      </c>
      <c r="C1643" t="s">
        <v>4082</v>
      </c>
      <c r="D1643" t="s">
        <v>3677</v>
      </c>
      <c r="E1643" t="s">
        <v>4137</v>
      </c>
      <c r="F1643" t="s">
        <v>3676</v>
      </c>
      <c r="G1643" t="s">
        <v>7533</v>
      </c>
      <c r="H1643" t="s">
        <v>3618</v>
      </c>
      <c r="I1643" t="s">
        <v>3677</v>
      </c>
    </row>
    <row r="1644" spans="1:9" x14ac:dyDescent="0.2">
      <c r="A1644" t="s">
        <v>5449</v>
      </c>
      <c r="B1644">
        <v>43447</v>
      </c>
      <c r="C1644" t="s">
        <v>4082</v>
      </c>
      <c r="D1644" t="s">
        <v>3679</v>
      </c>
      <c r="E1644" t="s">
        <v>4137</v>
      </c>
      <c r="F1644" t="s">
        <v>3678</v>
      </c>
      <c r="G1644" t="s">
        <v>7534</v>
      </c>
      <c r="H1644" t="s">
        <v>3618</v>
      </c>
      <c r="I1644" t="s">
        <v>3679</v>
      </c>
    </row>
    <row r="1645" spans="1:9" x14ac:dyDescent="0.2">
      <c r="A1645" t="s">
        <v>5474</v>
      </c>
      <c r="B1645">
        <v>43468</v>
      </c>
      <c r="C1645" t="s">
        <v>4082</v>
      </c>
      <c r="D1645" t="s">
        <v>3681</v>
      </c>
      <c r="E1645" t="s">
        <v>4137</v>
      </c>
      <c r="F1645" t="s">
        <v>3680</v>
      </c>
      <c r="G1645" t="s">
        <v>7535</v>
      </c>
      <c r="H1645" t="s">
        <v>3618</v>
      </c>
      <c r="I1645" t="s">
        <v>3681</v>
      </c>
    </row>
    <row r="1646" spans="1:9" x14ac:dyDescent="0.2">
      <c r="A1646" t="s">
        <v>5497</v>
      </c>
      <c r="B1646">
        <v>43482</v>
      </c>
      <c r="C1646" t="s">
        <v>4082</v>
      </c>
      <c r="D1646" t="s">
        <v>3683</v>
      </c>
      <c r="E1646" t="s">
        <v>4137</v>
      </c>
      <c r="F1646" t="s">
        <v>3682</v>
      </c>
      <c r="G1646" t="s">
        <v>7536</v>
      </c>
      <c r="H1646" t="s">
        <v>3618</v>
      </c>
      <c r="I1646" t="s">
        <v>3683</v>
      </c>
    </row>
    <row r="1647" spans="1:9" x14ac:dyDescent="0.2">
      <c r="A1647" t="s">
        <v>5519</v>
      </c>
      <c r="B1647">
        <v>43484</v>
      </c>
      <c r="C1647" t="s">
        <v>4082</v>
      </c>
      <c r="D1647" t="s">
        <v>3685</v>
      </c>
      <c r="E1647" t="s">
        <v>4137</v>
      </c>
      <c r="F1647" t="s">
        <v>3684</v>
      </c>
      <c r="G1647" t="s">
        <v>7537</v>
      </c>
      <c r="H1647" t="s">
        <v>3618</v>
      </c>
      <c r="I1647" t="s">
        <v>3685</v>
      </c>
    </row>
    <row r="1648" spans="1:9" x14ac:dyDescent="0.2">
      <c r="A1648" t="s">
        <v>5537</v>
      </c>
      <c r="B1648">
        <v>43501</v>
      </c>
      <c r="C1648" t="s">
        <v>4082</v>
      </c>
      <c r="D1648" t="s">
        <v>3687</v>
      </c>
      <c r="E1648" t="s">
        <v>4137</v>
      </c>
      <c r="F1648" t="s">
        <v>3686</v>
      </c>
      <c r="G1648" t="s">
        <v>7538</v>
      </c>
      <c r="H1648" t="s">
        <v>3618</v>
      </c>
      <c r="I1648" t="s">
        <v>3687</v>
      </c>
    </row>
    <row r="1649" spans="1:9" x14ac:dyDescent="0.2">
      <c r="A1649" t="s">
        <v>5555</v>
      </c>
      <c r="B1649">
        <v>43505</v>
      </c>
      <c r="C1649" t="s">
        <v>4082</v>
      </c>
      <c r="D1649" t="s">
        <v>3689</v>
      </c>
      <c r="E1649" t="s">
        <v>4137</v>
      </c>
      <c r="F1649" t="s">
        <v>3688</v>
      </c>
      <c r="G1649" t="s">
        <v>7539</v>
      </c>
      <c r="H1649" t="s">
        <v>3618</v>
      </c>
      <c r="I1649" t="s">
        <v>3689</v>
      </c>
    </row>
    <row r="1650" spans="1:9" x14ac:dyDescent="0.2">
      <c r="A1650" t="s">
        <v>5573</v>
      </c>
      <c r="B1650">
        <v>43506</v>
      </c>
      <c r="C1650" t="s">
        <v>4082</v>
      </c>
      <c r="D1650" t="s">
        <v>3691</v>
      </c>
      <c r="E1650" t="s">
        <v>4137</v>
      </c>
      <c r="F1650" t="s">
        <v>3690</v>
      </c>
      <c r="G1650" t="s">
        <v>7540</v>
      </c>
      <c r="H1650" t="s">
        <v>3618</v>
      </c>
      <c r="I1650" t="s">
        <v>3691</v>
      </c>
    </row>
    <row r="1651" spans="1:9" x14ac:dyDescent="0.2">
      <c r="A1651" t="s">
        <v>5591</v>
      </c>
      <c r="B1651">
        <v>43507</v>
      </c>
      <c r="C1651" t="s">
        <v>4082</v>
      </c>
      <c r="D1651" t="s">
        <v>3693</v>
      </c>
      <c r="E1651" t="s">
        <v>4137</v>
      </c>
      <c r="F1651" t="s">
        <v>3692</v>
      </c>
      <c r="G1651" t="s">
        <v>7541</v>
      </c>
      <c r="H1651" t="s">
        <v>3618</v>
      </c>
      <c r="I1651" t="s">
        <v>3693</v>
      </c>
    </row>
    <row r="1652" spans="1:9" x14ac:dyDescent="0.2">
      <c r="A1652" t="s">
        <v>5608</v>
      </c>
      <c r="B1652">
        <v>43510</v>
      </c>
      <c r="C1652" t="s">
        <v>4082</v>
      </c>
      <c r="D1652" t="s">
        <v>3695</v>
      </c>
      <c r="E1652" t="s">
        <v>4137</v>
      </c>
      <c r="F1652" t="s">
        <v>3694</v>
      </c>
      <c r="G1652" t="s">
        <v>7542</v>
      </c>
      <c r="H1652" t="s">
        <v>3618</v>
      </c>
      <c r="I1652" t="s">
        <v>3695</v>
      </c>
    </row>
    <row r="1653" spans="1:9" x14ac:dyDescent="0.2">
      <c r="A1653" t="s">
        <v>5624</v>
      </c>
      <c r="B1653">
        <v>43511</v>
      </c>
      <c r="C1653" t="s">
        <v>4082</v>
      </c>
      <c r="D1653" t="s">
        <v>3697</v>
      </c>
      <c r="E1653" t="s">
        <v>4137</v>
      </c>
      <c r="F1653" t="s">
        <v>3696</v>
      </c>
      <c r="G1653" t="s">
        <v>7543</v>
      </c>
      <c r="H1653" t="s">
        <v>3618</v>
      </c>
      <c r="I1653" t="s">
        <v>3697</v>
      </c>
    </row>
    <row r="1654" spans="1:9" x14ac:dyDescent="0.2">
      <c r="A1654" t="s">
        <v>5639</v>
      </c>
      <c r="B1654">
        <v>43512</v>
      </c>
      <c r="C1654" t="s">
        <v>4082</v>
      </c>
      <c r="D1654" t="s">
        <v>3699</v>
      </c>
      <c r="E1654" t="s">
        <v>4137</v>
      </c>
      <c r="F1654" t="s">
        <v>3698</v>
      </c>
      <c r="G1654" t="s">
        <v>7544</v>
      </c>
      <c r="H1654" t="s">
        <v>3618</v>
      </c>
      <c r="I1654" t="s">
        <v>3699</v>
      </c>
    </row>
    <row r="1655" spans="1:9" x14ac:dyDescent="0.2">
      <c r="A1655" t="s">
        <v>5652</v>
      </c>
      <c r="B1655">
        <v>43513</v>
      </c>
      <c r="C1655" t="s">
        <v>4082</v>
      </c>
      <c r="D1655" t="s">
        <v>3701</v>
      </c>
      <c r="E1655" t="s">
        <v>4137</v>
      </c>
      <c r="F1655" t="s">
        <v>3700</v>
      </c>
      <c r="G1655" t="s">
        <v>7545</v>
      </c>
      <c r="H1655" t="s">
        <v>3618</v>
      </c>
      <c r="I1655" t="s">
        <v>3701</v>
      </c>
    </row>
    <row r="1656" spans="1:9" x14ac:dyDescent="0.2">
      <c r="A1656" t="s">
        <v>5664</v>
      </c>
      <c r="B1656">
        <v>43514</v>
      </c>
      <c r="C1656" t="s">
        <v>4082</v>
      </c>
      <c r="D1656" t="s">
        <v>3703</v>
      </c>
      <c r="E1656" t="s">
        <v>4137</v>
      </c>
      <c r="F1656" t="s">
        <v>3702</v>
      </c>
      <c r="G1656" t="s">
        <v>7546</v>
      </c>
      <c r="H1656" t="s">
        <v>3618</v>
      </c>
      <c r="I1656" t="s">
        <v>3703</v>
      </c>
    </row>
    <row r="1657" spans="1:9" x14ac:dyDescent="0.2">
      <c r="A1657" t="s">
        <v>5674</v>
      </c>
      <c r="B1657">
        <v>43531</v>
      </c>
      <c r="C1657" t="s">
        <v>4082</v>
      </c>
      <c r="D1657" t="s">
        <v>3705</v>
      </c>
      <c r="E1657" t="s">
        <v>4137</v>
      </c>
      <c r="F1657" t="s">
        <v>3704</v>
      </c>
      <c r="G1657" t="s">
        <v>7547</v>
      </c>
      <c r="H1657" t="s">
        <v>3618</v>
      </c>
      <c r="I1657" t="s">
        <v>3705</v>
      </c>
    </row>
    <row r="1658" spans="1:9" x14ac:dyDescent="0.2">
      <c r="A1658" t="s">
        <v>4132</v>
      </c>
      <c r="B1658">
        <v>44000</v>
      </c>
      <c r="C1658" t="s">
        <v>4083</v>
      </c>
      <c r="D1658" t="s">
        <v>3707</v>
      </c>
      <c r="E1658" t="s">
        <v>4088</v>
      </c>
      <c r="F1658" t="s">
        <v>3706</v>
      </c>
      <c r="G1658" t="s">
        <v>7548</v>
      </c>
      <c r="H1658" t="s">
        <v>3707</v>
      </c>
    </row>
    <row r="1659" spans="1:9" x14ac:dyDescent="0.2">
      <c r="A1659" t="s">
        <v>4181</v>
      </c>
      <c r="B1659">
        <v>44201</v>
      </c>
      <c r="C1659" t="s">
        <v>4083</v>
      </c>
      <c r="D1659" t="s">
        <v>3709</v>
      </c>
      <c r="E1659" t="s">
        <v>4137</v>
      </c>
      <c r="F1659" t="s">
        <v>3708</v>
      </c>
      <c r="G1659" t="s">
        <v>7549</v>
      </c>
      <c r="H1659" t="s">
        <v>3707</v>
      </c>
      <c r="I1659" t="s">
        <v>3709</v>
      </c>
    </row>
    <row r="1660" spans="1:9" x14ac:dyDescent="0.2">
      <c r="A1660" t="s">
        <v>4229</v>
      </c>
      <c r="B1660">
        <v>44202</v>
      </c>
      <c r="C1660" t="s">
        <v>4083</v>
      </c>
      <c r="D1660" t="s">
        <v>3711</v>
      </c>
      <c r="E1660" t="s">
        <v>4137</v>
      </c>
      <c r="F1660" t="s">
        <v>3710</v>
      </c>
      <c r="G1660" t="s">
        <v>7550</v>
      </c>
      <c r="H1660" t="s">
        <v>3707</v>
      </c>
      <c r="I1660" t="s">
        <v>3711</v>
      </c>
    </row>
    <row r="1661" spans="1:9" x14ac:dyDescent="0.2">
      <c r="A1661" t="s">
        <v>4277</v>
      </c>
      <c r="B1661">
        <v>44203</v>
      </c>
      <c r="C1661" t="s">
        <v>4083</v>
      </c>
      <c r="D1661" t="s">
        <v>3713</v>
      </c>
      <c r="E1661" t="s">
        <v>4137</v>
      </c>
      <c r="F1661" t="s">
        <v>3712</v>
      </c>
      <c r="G1661" t="s">
        <v>7551</v>
      </c>
      <c r="H1661" t="s">
        <v>3707</v>
      </c>
      <c r="I1661" t="s">
        <v>3713</v>
      </c>
    </row>
    <row r="1662" spans="1:9" x14ac:dyDescent="0.2">
      <c r="A1662" t="s">
        <v>4325</v>
      </c>
      <c r="B1662">
        <v>44204</v>
      </c>
      <c r="C1662" t="s">
        <v>4083</v>
      </c>
      <c r="D1662" t="s">
        <v>3715</v>
      </c>
      <c r="E1662" t="s">
        <v>4137</v>
      </c>
      <c r="F1662" t="s">
        <v>3714</v>
      </c>
      <c r="G1662" t="s">
        <v>7552</v>
      </c>
      <c r="H1662" t="s">
        <v>3707</v>
      </c>
      <c r="I1662" t="s">
        <v>3715</v>
      </c>
    </row>
    <row r="1663" spans="1:9" x14ac:dyDescent="0.2">
      <c r="A1663" t="s">
        <v>4373</v>
      </c>
      <c r="B1663">
        <v>44205</v>
      </c>
      <c r="C1663" t="s">
        <v>4083</v>
      </c>
      <c r="D1663" t="s">
        <v>3717</v>
      </c>
      <c r="E1663" t="s">
        <v>4137</v>
      </c>
      <c r="F1663" t="s">
        <v>3716</v>
      </c>
      <c r="G1663" t="s">
        <v>7553</v>
      </c>
      <c r="H1663" t="s">
        <v>3707</v>
      </c>
      <c r="I1663" t="s">
        <v>3717</v>
      </c>
    </row>
    <row r="1664" spans="1:9" x14ac:dyDescent="0.2">
      <c r="A1664" t="s">
        <v>4421</v>
      </c>
      <c r="B1664">
        <v>44206</v>
      </c>
      <c r="C1664" t="s">
        <v>4083</v>
      </c>
      <c r="D1664" t="s">
        <v>3719</v>
      </c>
      <c r="E1664" t="s">
        <v>4137</v>
      </c>
      <c r="F1664" t="s">
        <v>3718</v>
      </c>
      <c r="G1664" t="s">
        <v>7554</v>
      </c>
      <c r="H1664" t="s">
        <v>3707</v>
      </c>
      <c r="I1664" t="s">
        <v>3719</v>
      </c>
    </row>
    <row r="1665" spans="1:9" x14ac:dyDescent="0.2">
      <c r="A1665" t="s">
        <v>4469</v>
      </c>
      <c r="B1665">
        <v>44207</v>
      </c>
      <c r="C1665" t="s">
        <v>4083</v>
      </c>
      <c r="D1665" t="s">
        <v>3721</v>
      </c>
      <c r="E1665" t="s">
        <v>4137</v>
      </c>
      <c r="F1665" t="s">
        <v>3720</v>
      </c>
      <c r="G1665" t="s">
        <v>7555</v>
      </c>
      <c r="H1665" t="s">
        <v>3707</v>
      </c>
      <c r="I1665" t="s">
        <v>3721</v>
      </c>
    </row>
    <row r="1666" spans="1:9" x14ac:dyDescent="0.2">
      <c r="A1666" t="s">
        <v>4517</v>
      </c>
      <c r="B1666">
        <v>44208</v>
      </c>
      <c r="C1666" t="s">
        <v>4083</v>
      </c>
      <c r="D1666" t="s">
        <v>3723</v>
      </c>
      <c r="E1666" t="s">
        <v>4137</v>
      </c>
      <c r="F1666" t="s">
        <v>3722</v>
      </c>
      <c r="G1666" t="s">
        <v>7556</v>
      </c>
      <c r="H1666" t="s">
        <v>3707</v>
      </c>
      <c r="I1666" t="s">
        <v>3723</v>
      </c>
    </row>
    <row r="1667" spans="1:9" x14ac:dyDescent="0.2">
      <c r="A1667" t="s">
        <v>4565</v>
      </c>
      <c r="B1667">
        <v>44209</v>
      </c>
      <c r="C1667" t="s">
        <v>4083</v>
      </c>
      <c r="D1667" t="s">
        <v>3725</v>
      </c>
      <c r="E1667" t="s">
        <v>4137</v>
      </c>
      <c r="F1667" t="s">
        <v>3724</v>
      </c>
      <c r="G1667" t="s">
        <v>7557</v>
      </c>
      <c r="H1667" t="s">
        <v>3707</v>
      </c>
      <c r="I1667" t="s">
        <v>3725</v>
      </c>
    </row>
    <row r="1668" spans="1:9" x14ac:dyDescent="0.2">
      <c r="A1668" t="s">
        <v>4613</v>
      </c>
      <c r="B1668">
        <v>44210</v>
      </c>
      <c r="C1668" t="s">
        <v>4083</v>
      </c>
      <c r="D1668" t="s">
        <v>3727</v>
      </c>
      <c r="E1668" t="s">
        <v>4137</v>
      </c>
      <c r="F1668" t="s">
        <v>3726</v>
      </c>
      <c r="G1668" t="s">
        <v>7558</v>
      </c>
      <c r="H1668" t="s">
        <v>3707</v>
      </c>
      <c r="I1668" t="s">
        <v>3727</v>
      </c>
    </row>
    <row r="1669" spans="1:9" x14ac:dyDescent="0.2">
      <c r="A1669" t="s">
        <v>4661</v>
      </c>
      <c r="B1669">
        <v>44211</v>
      </c>
      <c r="C1669" t="s">
        <v>4083</v>
      </c>
      <c r="D1669" t="s">
        <v>3729</v>
      </c>
      <c r="E1669" t="s">
        <v>4137</v>
      </c>
      <c r="F1669" t="s">
        <v>3728</v>
      </c>
      <c r="G1669" t="s">
        <v>7559</v>
      </c>
      <c r="H1669" t="s">
        <v>3707</v>
      </c>
      <c r="I1669" t="s">
        <v>3729</v>
      </c>
    </row>
    <row r="1670" spans="1:9" x14ac:dyDescent="0.2">
      <c r="A1670" t="s">
        <v>4709</v>
      </c>
      <c r="B1670">
        <v>44212</v>
      </c>
      <c r="C1670" t="s">
        <v>4083</v>
      </c>
      <c r="D1670" t="s">
        <v>3731</v>
      </c>
      <c r="E1670" t="s">
        <v>4137</v>
      </c>
      <c r="F1670" t="s">
        <v>3730</v>
      </c>
      <c r="G1670" t="s">
        <v>7560</v>
      </c>
      <c r="H1670" t="s">
        <v>3707</v>
      </c>
      <c r="I1670" t="s">
        <v>3731</v>
      </c>
    </row>
    <row r="1671" spans="1:9" x14ac:dyDescent="0.2">
      <c r="A1671" t="s">
        <v>4757</v>
      </c>
      <c r="B1671">
        <v>44213</v>
      </c>
      <c r="C1671" t="s">
        <v>4083</v>
      </c>
      <c r="D1671" t="s">
        <v>3733</v>
      </c>
      <c r="E1671" t="s">
        <v>4137</v>
      </c>
      <c r="F1671" t="s">
        <v>3732</v>
      </c>
      <c r="G1671" t="s">
        <v>7561</v>
      </c>
      <c r="H1671" t="s">
        <v>3707</v>
      </c>
      <c r="I1671" t="s">
        <v>3733</v>
      </c>
    </row>
    <row r="1672" spans="1:9" x14ac:dyDescent="0.2">
      <c r="A1672" t="s">
        <v>4805</v>
      </c>
      <c r="B1672">
        <v>44214</v>
      </c>
      <c r="C1672" t="s">
        <v>4083</v>
      </c>
      <c r="D1672" t="s">
        <v>3735</v>
      </c>
      <c r="E1672" t="s">
        <v>4137</v>
      </c>
      <c r="F1672" t="s">
        <v>3734</v>
      </c>
      <c r="G1672" t="s">
        <v>7562</v>
      </c>
      <c r="H1672" t="s">
        <v>3707</v>
      </c>
      <c r="I1672" t="s">
        <v>3735</v>
      </c>
    </row>
    <row r="1673" spans="1:9" x14ac:dyDescent="0.2">
      <c r="A1673" t="s">
        <v>4853</v>
      </c>
      <c r="B1673">
        <v>44322</v>
      </c>
      <c r="C1673" t="s">
        <v>4083</v>
      </c>
      <c r="D1673" t="s">
        <v>3737</v>
      </c>
      <c r="E1673" t="s">
        <v>4137</v>
      </c>
      <c r="F1673" t="s">
        <v>3736</v>
      </c>
      <c r="G1673" t="s">
        <v>7563</v>
      </c>
      <c r="H1673" t="s">
        <v>3707</v>
      </c>
      <c r="I1673" t="s">
        <v>3737</v>
      </c>
    </row>
    <row r="1674" spans="1:9" x14ac:dyDescent="0.2">
      <c r="A1674" t="s">
        <v>4900</v>
      </c>
      <c r="B1674">
        <v>44341</v>
      </c>
      <c r="C1674" t="s">
        <v>4083</v>
      </c>
      <c r="D1674" t="s">
        <v>3739</v>
      </c>
      <c r="E1674" t="s">
        <v>4137</v>
      </c>
      <c r="F1674" t="s">
        <v>3738</v>
      </c>
      <c r="G1674" t="s">
        <v>7564</v>
      </c>
      <c r="H1674" t="s">
        <v>3707</v>
      </c>
      <c r="I1674" t="s">
        <v>3739</v>
      </c>
    </row>
    <row r="1675" spans="1:9" x14ac:dyDescent="0.2">
      <c r="A1675" t="s">
        <v>4947</v>
      </c>
      <c r="B1675">
        <v>44461</v>
      </c>
      <c r="C1675" t="s">
        <v>4083</v>
      </c>
      <c r="D1675" t="s">
        <v>3741</v>
      </c>
      <c r="E1675" t="s">
        <v>4137</v>
      </c>
      <c r="F1675" t="s">
        <v>3740</v>
      </c>
      <c r="G1675" t="s">
        <v>7565</v>
      </c>
      <c r="H1675" t="s">
        <v>3707</v>
      </c>
      <c r="I1675" t="s">
        <v>3741</v>
      </c>
    </row>
    <row r="1676" spans="1:9" x14ac:dyDescent="0.2">
      <c r="A1676" t="s">
        <v>4992</v>
      </c>
      <c r="B1676">
        <v>44462</v>
      </c>
      <c r="C1676" t="s">
        <v>4083</v>
      </c>
      <c r="D1676" t="s">
        <v>3743</v>
      </c>
      <c r="E1676" t="s">
        <v>4137</v>
      </c>
      <c r="F1676" t="s">
        <v>3742</v>
      </c>
      <c r="G1676" t="s">
        <v>7566</v>
      </c>
      <c r="H1676" t="s">
        <v>3707</v>
      </c>
      <c r="I1676" t="s">
        <v>3743</v>
      </c>
    </row>
    <row r="1677" spans="1:9" x14ac:dyDescent="0.2">
      <c r="A1677" t="s">
        <v>4133</v>
      </c>
      <c r="B1677">
        <v>45000</v>
      </c>
      <c r="C1677" t="s">
        <v>4084</v>
      </c>
      <c r="D1677" t="s">
        <v>3745</v>
      </c>
      <c r="E1677" t="s">
        <v>4088</v>
      </c>
      <c r="F1677" t="s">
        <v>3744</v>
      </c>
      <c r="G1677" t="s">
        <v>7567</v>
      </c>
      <c r="H1677" t="s">
        <v>3745</v>
      </c>
    </row>
    <row r="1678" spans="1:9" x14ac:dyDescent="0.2">
      <c r="A1678" t="s">
        <v>4182</v>
      </c>
      <c r="B1678">
        <v>45201</v>
      </c>
      <c r="C1678" t="s">
        <v>4084</v>
      </c>
      <c r="D1678" t="s">
        <v>3747</v>
      </c>
      <c r="E1678" t="s">
        <v>4137</v>
      </c>
      <c r="F1678" t="s">
        <v>3746</v>
      </c>
      <c r="G1678" t="s">
        <v>7568</v>
      </c>
      <c r="H1678" t="s">
        <v>3745</v>
      </c>
      <c r="I1678" t="s">
        <v>3747</v>
      </c>
    </row>
    <row r="1679" spans="1:9" x14ac:dyDescent="0.2">
      <c r="A1679" t="s">
        <v>4230</v>
      </c>
      <c r="B1679">
        <v>45202</v>
      </c>
      <c r="C1679" t="s">
        <v>4084</v>
      </c>
      <c r="D1679" t="s">
        <v>3749</v>
      </c>
      <c r="E1679" t="s">
        <v>4137</v>
      </c>
      <c r="F1679" t="s">
        <v>3748</v>
      </c>
      <c r="G1679" t="s">
        <v>7569</v>
      </c>
      <c r="H1679" t="s">
        <v>3745</v>
      </c>
      <c r="I1679" t="s">
        <v>3749</v>
      </c>
    </row>
    <row r="1680" spans="1:9" x14ac:dyDescent="0.2">
      <c r="A1680" t="s">
        <v>4278</v>
      </c>
      <c r="B1680">
        <v>45203</v>
      </c>
      <c r="C1680" t="s">
        <v>4084</v>
      </c>
      <c r="D1680" t="s">
        <v>3751</v>
      </c>
      <c r="E1680" t="s">
        <v>4137</v>
      </c>
      <c r="F1680" t="s">
        <v>3750</v>
      </c>
      <c r="G1680" t="s">
        <v>7570</v>
      </c>
      <c r="H1680" t="s">
        <v>3745</v>
      </c>
      <c r="I1680" t="s">
        <v>3751</v>
      </c>
    </row>
    <row r="1681" spans="1:9" x14ac:dyDescent="0.2">
      <c r="A1681" t="s">
        <v>4326</v>
      </c>
      <c r="B1681">
        <v>45204</v>
      </c>
      <c r="C1681" t="s">
        <v>4084</v>
      </c>
      <c r="D1681" t="s">
        <v>3753</v>
      </c>
      <c r="E1681" t="s">
        <v>4137</v>
      </c>
      <c r="F1681" t="s">
        <v>3752</v>
      </c>
      <c r="G1681" t="s">
        <v>7571</v>
      </c>
      <c r="H1681" t="s">
        <v>3745</v>
      </c>
      <c r="I1681" t="s">
        <v>3753</v>
      </c>
    </row>
    <row r="1682" spans="1:9" x14ac:dyDescent="0.2">
      <c r="A1682" t="s">
        <v>4374</v>
      </c>
      <c r="B1682">
        <v>45205</v>
      </c>
      <c r="C1682" t="s">
        <v>4084</v>
      </c>
      <c r="D1682" t="s">
        <v>3755</v>
      </c>
      <c r="E1682" t="s">
        <v>4137</v>
      </c>
      <c r="F1682" t="s">
        <v>3754</v>
      </c>
      <c r="G1682" t="s">
        <v>7572</v>
      </c>
      <c r="H1682" t="s">
        <v>3745</v>
      </c>
      <c r="I1682" t="s">
        <v>3755</v>
      </c>
    </row>
    <row r="1683" spans="1:9" x14ac:dyDescent="0.2">
      <c r="A1683" t="s">
        <v>4422</v>
      </c>
      <c r="B1683">
        <v>45206</v>
      </c>
      <c r="C1683" t="s">
        <v>4084</v>
      </c>
      <c r="D1683" t="s">
        <v>3757</v>
      </c>
      <c r="E1683" t="s">
        <v>4137</v>
      </c>
      <c r="F1683" t="s">
        <v>3756</v>
      </c>
      <c r="G1683" t="s">
        <v>7573</v>
      </c>
      <c r="H1683" t="s">
        <v>3745</v>
      </c>
      <c r="I1683" t="s">
        <v>3757</v>
      </c>
    </row>
    <row r="1684" spans="1:9" x14ac:dyDescent="0.2">
      <c r="A1684" t="s">
        <v>4470</v>
      </c>
      <c r="B1684">
        <v>45207</v>
      </c>
      <c r="C1684" t="s">
        <v>4084</v>
      </c>
      <c r="D1684" t="s">
        <v>3759</v>
      </c>
      <c r="E1684" t="s">
        <v>4137</v>
      </c>
      <c r="F1684" t="s">
        <v>3758</v>
      </c>
      <c r="G1684" t="s">
        <v>7574</v>
      </c>
      <c r="H1684" t="s">
        <v>3745</v>
      </c>
      <c r="I1684" t="s">
        <v>3759</v>
      </c>
    </row>
    <row r="1685" spans="1:9" x14ac:dyDescent="0.2">
      <c r="A1685" t="s">
        <v>4518</v>
      </c>
      <c r="B1685">
        <v>45208</v>
      </c>
      <c r="C1685" t="s">
        <v>4084</v>
      </c>
      <c r="D1685" t="s">
        <v>3761</v>
      </c>
      <c r="E1685" t="s">
        <v>4137</v>
      </c>
      <c r="F1685" t="s">
        <v>3760</v>
      </c>
      <c r="G1685" t="s">
        <v>7575</v>
      </c>
      <c r="H1685" t="s">
        <v>3745</v>
      </c>
      <c r="I1685" t="s">
        <v>3761</v>
      </c>
    </row>
    <row r="1686" spans="1:9" x14ac:dyDescent="0.2">
      <c r="A1686" t="s">
        <v>4566</v>
      </c>
      <c r="B1686">
        <v>45209</v>
      </c>
      <c r="C1686" t="s">
        <v>4084</v>
      </c>
      <c r="D1686" t="s">
        <v>3763</v>
      </c>
      <c r="E1686" t="s">
        <v>4137</v>
      </c>
      <c r="F1686" t="s">
        <v>3762</v>
      </c>
      <c r="G1686" t="s">
        <v>7576</v>
      </c>
      <c r="H1686" t="s">
        <v>3745</v>
      </c>
      <c r="I1686" t="s">
        <v>3763</v>
      </c>
    </row>
    <row r="1687" spans="1:9" x14ac:dyDescent="0.2">
      <c r="A1687" t="s">
        <v>4614</v>
      </c>
      <c r="B1687">
        <v>45341</v>
      </c>
      <c r="C1687" t="s">
        <v>4084</v>
      </c>
      <c r="D1687" t="s">
        <v>3765</v>
      </c>
      <c r="E1687" t="s">
        <v>4137</v>
      </c>
      <c r="F1687" t="s">
        <v>3764</v>
      </c>
      <c r="G1687" t="s">
        <v>7577</v>
      </c>
      <c r="H1687" t="s">
        <v>3745</v>
      </c>
      <c r="I1687" t="s">
        <v>3765</v>
      </c>
    </row>
    <row r="1688" spans="1:9" x14ac:dyDescent="0.2">
      <c r="A1688" t="s">
        <v>4662</v>
      </c>
      <c r="B1688">
        <v>45361</v>
      </c>
      <c r="C1688" t="s">
        <v>4084</v>
      </c>
      <c r="D1688" t="s">
        <v>3767</v>
      </c>
      <c r="E1688" t="s">
        <v>4137</v>
      </c>
      <c r="F1688" t="s">
        <v>3766</v>
      </c>
      <c r="G1688" t="s">
        <v>7578</v>
      </c>
      <c r="H1688" t="s">
        <v>3745</v>
      </c>
      <c r="I1688" t="s">
        <v>3767</v>
      </c>
    </row>
    <row r="1689" spans="1:9" x14ac:dyDescent="0.2">
      <c r="A1689" t="s">
        <v>4710</v>
      </c>
      <c r="B1689">
        <v>45382</v>
      </c>
      <c r="C1689" t="s">
        <v>4084</v>
      </c>
      <c r="D1689" t="s">
        <v>3769</v>
      </c>
      <c r="E1689" t="s">
        <v>4137</v>
      </c>
      <c r="F1689" t="s">
        <v>3768</v>
      </c>
      <c r="G1689" t="s">
        <v>7579</v>
      </c>
      <c r="H1689" t="s">
        <v>3745</v>
      </c>
      <c r="I1689" t="s">
        <v>3769</v>
      </c>
    </row>
    <row r="1690" spans="1:9" x14ac:dyDescent="0.2">
      <c r="A1690" t="s">
        <v>4758</v>
      </c>
      <c r="B1690">
        <v>45383</v>
      </c>
      <c r="C1690" t="s">
        <v>4084</v>
      </c>
      <c r="D1690" t="s">
        <v>3771</v>
      </c>
      <c r="E1690" t="s">
        <v>4137</v>
      </c>
      <c r="F1690" t="s">
        <v>3770</v>
      </c>
      <c r="G1690" t="s">
        <v>7580</v>
      </c>
      <c r="H1690" t="s">
        <v>3745</v>
      </c>
      <c r="I1690" t="s">
        <v>3771</v>
      </c>
    </row>
    <row r="1691" spans="1:9" x14ac:dyDescent="0.2">
      <c r="A1691" t="s">
        <v>4806</v>
      </c>
      <c r="B1691">
        <v>45401</v>
      </c>
      <c r="C1691" t="s">
        <v>4084</v>
      </c>
      <c r="D1691" t="s">
        <v>3773</v>
      </c>
      <c r="E1691" t="s">
        <v>4137</v>
      </c>
      <c r="F1691" t="s">
        <v>3772</v>
      </c>
      <c r="G1691" t="s">
        <v>7581</v>
      </c>
      <c r="H1691" t="s">
        <v>3745</v>
      </c>
      <c r="I1691" t="s">
        <v>3773</v>
      </c>
    </row>
    <row r="1692" spans="1:9" x14ac:dyDescent="0.2">
      <c r="A1692" t="s">
        <v>4854</v>
      </c>
      <c r="B1692">
        <v>45402</v>
      </c>
      <c r="C1692" t="s">
        <v>4084</v>
      </c>
      <c r="D1692" t="s">
        <v>3775</v>
      </c>
      <c r="E1692" t="s">
        <v>4137</v>
      </c>
      <c r="F1692" t="s">
        <v>3774</v>
      </c>
      <c r="G1692" t="s">
        <v>7582</v>
      </c>
      <c r="H1692" t="s">
        <v>3745</v>
      </c>
      <c r="I1692" t="s">
        <v>3775</v>
      </c>
    </row>
    <row r="1693" spans="1:9" x14ac:dyDescent="0.2">
      <c r="A1693" t="s">
        <v>4901</v>
      </c>
      <c r="B1693">
        <v>45403</v>
      </c>
      <c r="C1693" t="s">
        <v>4084</v>
      </c>
      <c r="D1693" t="s">
        <v>3777</v>
      </c>
      <c r="E1693" t="s">
        <v>4137</v>
      </c>
      <c r="F1693" t="s">
        <v>3776</v>
      </c>
      <c r="G1693" t="s">
        <v>7583</v>
      </c>
      <c r="H1693" t="s">
        <v>3745</v>
      </c>
      <c r="I1693" t="s">
        <v>3777</v>
      </c>
    </row>
    <row r="1694" spans="1:9" x14ac:dyDescent="0.2">
      <c r="A1694" t="s">
        <v>4948</v>
      </c>
      <c r="B1694">
        <v>45404</v>
      </c>
      <c r="C1694" t="s">
        <v>4084</v>
      </c>
      <c r="D1694" t="s">
        <v>3779</v>
      </c>
      <c r="E1694" t="s">
        <v>4137</v>
      </c>
      <c r="F1694" t="s">
        <v>3778</v>
      </c>
      <c r="G1694" t="s">
        <v>7584</v>
      </c>
      <c r="H1694" t="s">
        <v>3745</v>
      </c>
      <c r="I1694" t="s">
        <v>3779</v>
      </c>
    </row>
    <row r="1695" spans="1:9" x14ac:dyDescent="0.2">
      <c r="A1695" t="s">
        <v>4993</v>
      </c>
      <c r="B1695">
        <v>45405</v>
      </c>
      <c r="C1695" t="s">
        <v>4084</v>
      </c>
      <c r="D1695" t="s">
        <v>3781</v>
      </c>
      <c r="E1695" t="s">
        <v>4137</v>
      </c>
      <c r="F1695" t="s">
        <v>3780</v>
      </c>
      <c r="G1695" t="s">
        <v>7585</v>
      </c>
      <c r="H1695" t="s">
        <v>3745</v>
      </c>
      <c r="I1695" t="s">
        <v>3781</v>
      </c>
    </row>
    <row r="1696" spans="1:9" x14ac:dyDescent="0.2">
      <c r="A1696" t="s">
        <v>5037</v>
      </c>
      <c r="B1696">
        <v>45406</v>
      </c>
      <c r="C1696" t="s">
        <v>4084</v>
      </c>
      <c r="D1696" t="s">
        <v>3783</v>
      </c>
      <c r="E1696" t="s">
        <v>4137</v>
      </c>
      <c r="F1696" t="s">
        <v>3782</v>
      </c>
      <c r="G1696" t="s">
        <v>7586</v>
      </c>
      <c r="H1696" t="s">
        <v>3745</v>
      </c>
      <c r="I1696" t="s">
        <v>3783</v>
      </c>
    </row>
    <row r="1697" spans="1:9" x14ac:dyDescent="0.2">
      <c r="A1697" t="s">
        <v>5076</v>
      </c>
      <c r="B1697">
        <v>45421</v>
      </c>
      <c r="C1697" t="s">
        <v>4084</v>
      </c>
      <c r="D1697" t="s">
        <v>3785</v>
      </c>
      <c r="E1697" t="s">
        <v>4137</v>
      </c>
      <c r="F1697" t="s">
        <v>3784</v>
      </c>
      <c r="G1697" t="s">
        <v>7587</v>
      </c>
      <c r="H1697" t="s">
        <v>3745</v>
      </c>
      <c r="I1697" t="s">
        <v>3785</v>
      </c>
    </row>
    <row r="1698" spans="1:9" x14ac:dyDescent="0.2">
      <c r="A1698" t="s">
        <v>5113</v>
      </c>
      <c r="B1698">
        <v>45429</v>
      </c>
      <c r="C1698" t="s">
        <v>4084</v>
      </c>
      <c r="D1698" t="s">
        <v>3787</v>
      </c>
      <c r="E1698" t="s">
        <v>4137</v>
      </c>
      <c r="F1698" t="s">
        <v>3786</v>
      </c>
      <c r="G1698" t="s">
        <v>7588</v>
      </c>
      <c r="H1698" t="s">
        <v>3745</v>
      </c>
      <c r="I1698" t="s">
        <v>3787</v>
      </c>
    </row>
    <row r="1699" spans="1:9" x14ac:dyDescent="0.2">
      <c r="A1699" t="s">
        <v>5149</v>
      </c>
      <c r="B1699">
        <v>45430</v>
      </c>
      <c r="C1699" t="s">
        <v>4084</v>
      </c>
      <c r="D1699" t="s">
        <v>3789</v>
      </c>
      <c r="E1699" t="s">
        <v>4137</v>
      </c>
      <c r="F1699" t="s">
        <v>3788</v>
      </c>
      <c r="G1699" t="s">
        <v>7589</v>
      </c>
      <c r="H1699" t="s">
        <v>3745</v>
      </c>
      <c r="I1699" t="s">
        <v>3789</v>
      </c>
    </row>
    <row r="1700" spans="1:9" x14ac:dyDescent="0.2">
      <c r="A1700" t="s">
        <v>5185</v>
      </c>
      <c r="B1700">
        <v>45431</v>
      </c>
      <c r="C1700" t="s">
        <v>4084</v>
      </c>
      <c r="D1700" t="s">
        <v>1054</v>
      </c>
      <c r="E1700" t="s">
        <v>4137</v>
      </c>
      <c r="F1700" t="s">
        <v>3790</v>
      </c>
      <c r="G1700" t="s">
        <v>7590</v>
      </c>
      <c r="H1700" t="s">
        <v>3745</v>
      </c>
      <c r="I1700" t="s">
        <v>1054</v>
      </c>
    </row>
    <row r="1701" spans="1:9" x14ac:dyDescent="0.2">
      <c r="A1701" t="s">
        <v>5220</v>
      </c>
      <c r="B1701">
        <v>45441</v>
      </c>
      <c r="C1701" t="s">
        <v>4084</v>
      </c>
      <c r="D1701" t="s">
        <v>3792</v>
      </c>
      <c r="E1701" t="s">
        <v>4137</v>
      </c>
      <c r="F1701" t="s">
        <v>3791</v>
      </c>
      <c r="G1701" t="s">
        <v>7591</v>
      </c>
      <c r="H1701" t="s">
        <v>3745</v>
      </c>
      <c r="I1701" t="s">
        <v>3792</v>
      </c>
    </row>
    <row r="1702" spans="1:9" x14ac:dyDescent="0.2">
      <c r="A1702" t="s">
        <v>5254</v>
      </c>
      <c r="B1702">
        <v>45442</v>
      </c>
      <c r="C1702" t="s">
        <v>4084</v>
      </c>
      <c r="D1702" t="s">
        <v>3794</v>
      </c>
      <c r="E1702" t="s">
        <v>4137</v>
      </c>
      <c r="F1702" t="s">
        <v>3793</v>
      </c>
      <c r="G1702" t="s">
        <v>7592</v>
      </c>
      <c r="H1702" t="s">
        <v>3745</v>
      </c>
      <c r="I1702" t="s">
        <v>3794</v>
      </c>
    </row>
    <row r="1703" spans="1:9" x14ac:dyDescent="0.2">
      <c r="A1703" t="s">
        <v>5286</v>
      </c>
      <c r="B1703">
        <v>45443</v>
      </c>
      <c r="C1703" t="s">
        <v>4084</v>
      </c>
      <c r="D1703" t="s">
        <v>3796</v>
      </c>
      <c r="E1703" t="s">
        <v>4137</v>
      </c>
      <c r="F1703" t="s">
        <v>3795</v>
      </c>
      <c r="G1703" t="s">
        <v>7593</v>
      </c>
      <c r="H1703" t="s">
        <v>3745</v>
      </c>
      <c r="I1703" t="s">
        <v>3796</v>
      </c>
    </row>
    <row r="1704" spans="1:9" x14ac:dyDescent="0.2">
      <c r="A1704" t="s">
        <v>4134</v>
      </c>
      <c r="B1704">
        <v>46000</v>
      </c>
      <c r="C1704" t="s">
        <v>4085</v>
      </c>
      <c r="D1704" t="s">
        <v>3798</v>
      </c>
      <c r="E1704" t="s">
        <v>4088</v>
      </c>
      <c r="F1704" t="s">
        <v>3797</v>
      </c>
      <c r="G1704" t="s">
        <v>7594</v>
      </c>
      <c r="H1704" t="s">
        <v>3798</v>
      </c>
    </row>
    <row r="1705" spans="1:9" x14ac:dyDescent="0.2">
      <c r="A1705" t="s">
        <v>4183</v>
      </c>
      <c r="B1705">
        <v>46201</v>
      </c>
      <c r="C1705" t="s">
        <v>4085</v>
      </c>
      <c r="D1705" t="s">
        <v>3800</v>
      </c>
      <c r="E1705" t="s">
        <v>4137</v>
      </c>
      <c r="F1705" t="s">
        <v>3799</v>
      </c>
      <c r="G1705" t="s">
        <v>7595</v>
      </c>
      <c r="H1705" t="s">
        <v>3798</v>
      </c>
      <c r="I1705" t="s">
        <v>3800</v>
      </c>
    </row>
    <row r="1706" spans="1:9" x14ac:dyDescent="0.2">
      <c r="A1706" t="s">
        <v>4231</v>
      </c>
      <c r="B1706">
        <v>46203</v>
      </c>
      <c r="C1706" t="s">
        <v>4085</v>
      </c>
      <c r="D1706" t="s">
        <v>3802</v>
      </c>
      <c r="E1706" t="s">
        <v>4137</v>
      </c>
      <c r="F1706" t="s">
        <v>3801</v>
      </c>
      <c r="G1706" t="s">
        <v>7596</v>
      </c>
      <c r="H1706" t="s">
        <v>3798</v>
      </c>
      <c r="I1706" t="s">
        <v>3802</v>
      </c>
    </row>
    <row r="1707" spans="1:9" x14ac:dyDescent="0.2">
      <c r="A1707" t="s">
        <v>4279</v>
      </c>
      <c r="B1707">
        <v>46204</v>
      </c>
      <c r="C1707" t="s">
        <v>4085</v>
      </c>
      <c r="D1707" t="s">
        <v>3804</v>
      </c>
      <c r="E1707" t="s">
        <v>4137</v>
      </c>
      <c r="F1707" t="s">
        <v>3803</v>
      </c>
      <c r="G1707" t="s">
        <v>7597</v>
      </c>
      <c r="H1707" t="s">
        <v>3798</v>
      </c>
      <c r="I1707" t="s">
        <v>3804</v>
      </c>
    </row>
    <row r="1708" spans="1:9" x14ac:dyDescent="0.2">
      <c r="A1708" t="s">
        <v>4327</v>
      </c>
      <c r="B1708">
        <v>46206</v>
      </c>
      <c r="C1708" t="s">
        <v>4085</v>
      </c>
      <c r="D1708" t="s">
        <v>3806</v>
      </c>
      <c r="E1708" t="s">
        <v>4137</v>
      </c>
      <c r="F1708" t="s">
        <v>3805</v>
      </c>
      <c r="G1708" t="s">
        <v>7598</v>
      </c>
      <c r="H1708" t="s">
        <v>3798</v>
      </c>
      <c r="I1708" t="s">
        <v>3806</v>
      </c>
    </row>
    <row r="1709" spans="1:9" x14ac:dyDescent="0.2">
      <c r="A1709" t="s">
        <v>4375</v>
      </c>
      <c r="B1709">
        <v>46208</v>
      </c>
      <c r="C1709" t="s">
        <v>4085</v>
      </c>
      <c r="D1709" t="s">
        <v>3808</v>
      </c>
      <c r="E1709" t="s">
        <v>4137</v>
      </c>
      <c r="F1709" t="s">
        <v>3807</v>
      </c>
      <c r="G1709" t="s">
        <v>7599</v>
      </c>
      <c r="H1709" t="s">
        <v>3798</v>
      </c>
      <c r="I1709" t="s">
        <v>3808</v>
      </c>
    </row>
    <row r="1710" spans="1:9" x14ac:dyDescent="0.2">
      <c r="A1710" t="s">
        <v>4423</v>
      </c>
      <c r="B1710">
        <v>46210</v>
      </c>
      <c r="C1710" t="s">
        <v>4085</v>
      </c>
      <c r="D1710" t="s">
        <v>3810</v>
      </c>
      <c r="E1710" t="s">
        <v>4137</v>
      </c>
      <c r="F1710" t="s">
        <v>3809</v>
      </c>
      <c r="G1710" t="s">
        <v>7600</v>
      </c>
      <c r="H1710" t="s">
        <v>3798</v>
      </c>
      <c r="I1710" t="s">
        <v>3810</v>
      </c>
    </row>
    <row r="1711" spans="1:9" x14ac:dyDescent="0.2">
      <c r="A1711" t="s">
        <v>4471</v>
      </c>
      <c r="B1711">
        <v>46213</v>
      </c>
      <c r="C1711" t="s">
        <v>4085</v>
      </c>
      <c r="D1711" t="s">
        <v>3812</v>
      </c>
      <c r="E1711" t="s">
        <v>4137</v>
      </c>
      <c r="F1711" t="s">
        <v>3811</v>
      </c>
      <c r="G1711" t="s">
        <v>7601</v>
      </c>
      <c r="H1711" t="s">
        <v>3798</v>
      </c>
      <c r="I1711" t="s">
        <v>3812</v>
      </c>
    </row>
    <row r="1712" spans="1:9" x14ac:dyDescent="0.2">
      <c r="A1712" t="s">
        <v>4519</v>
      </c>
      <c r="B1712">
        <v>46214</v>
      </c>
      <c r="C1712" t="s">
        <v>4085</v>
      </c>
      <c r="D1712" t="s">
        <v>3814</v>
      </c>
      <c r="E1712" t="s">
        <v>4137</v>
      </c>
      <c r="F1712" t="s">
        <v>3813</v>
      </c>
      <c r="G1712" t="s">
        <v>7602</v>
      </c>
      <c r="H1712" t="s">
        <v>3798</v>
      </c>
      <c r="I1712" t="s">
        <v>3814</v>
      </c>
    </row>
    <row r="1713" spans="1:9" x14ac:dyDescent="0.2">
      <c r="A1713" t="s">
        <v>4567</v>
      </c>
      <c r="B1713">
        <v>46215</v>
      </c>
      <c r="C1713" t="s">
        <v>4085</v>
      </c>
      <c r="D1713" t="s">
        <v>3816</v>
      </c>
      <c r="E1713" t="s">
        <v>4137</v>
      </c>
      <c r="F1713" t="s">
        <v>3815</v>
      </c>
      <c r="G1713" t="s">
        <v>7603</v>
      </c>
      <c r="H1713" t="s">
        <v>3798</v>
      </c>
      <c r="I1713" t="s">
        <v>3816</v>
      </c>
    </row>
    <row r="1714" spans="1:9" x14ac:dyDescent="0.2">
      <c r="A1714" t="s">
        <v>4615</v>
      </c>
      <c r="B1714">
        <v>46216</v>
      </c>
      <c r="C1714" t="s">
        <v>4085</v>
      </c>
      <c r="D1714" t="s">
        <v>3818</v>
      </c>
      <c r="E1714" t="s">
        <v>4137</v>
      </c>
      <c r="F1714" t="s">
        <v>3817</v>
      </c>
      <c r="G1714" t="s">
        <v>7604</v>
      </c>
      <c r="H1714" t="s">
        <v>3798</v>
      </c>
      <c r="I1714" t="s">
        <v>3818</v>
      </c>
    </row>
    <row r="1715" spans="1:9" x14ac:dyDescent="0.2">
      <c r="A1715" t="s">
        <v>4663</v>
      </c>
      <c r="B1715">
        <v>46217</v>
      </c>
      <c r="C1715" t="s">
        <v>4085</v>
      </c>
      <c r="D1715" t="s">
        <v>3820</v>
      </c>
      <c r="E1715" t="s">
        <v>4137</v>
      </c>
      <c r="F1715" t="s">
        <v>3819</v>
      </c>
      <c r="G1715" t="s">
        <v>7605</v>
      </c>
      <c r="H1715" t="s">
        <v>3798</v>
      </c>
      <c r="I1715" t="s">
        <v>3820</v>
      </c>
    </row>
    <row r="1716" spans="1:9" x14ac:dyDescent="0.2">
      <c r="A1716" t="s">
        <v>4711</v>
      </c>
      <c r="B1716">
        <v>46218</v>
      </c>
      <c r="C1716" t="s">
        <v>4085</v>
      </c>
      <c r="D1716" t="s">
        <v>3822</v>
      </c>
      <c r="E1716" t="s">
        <v>4137</v>
      </c>
      <c r="F1716" t="s">
        <v>3821</v>
      </c>
      <c r="G1716" t="s">
        <v>7606</v>
      </c>
      <c r="H1716" t="s">
        <v>3798</v>
      </c>
      <c r="I1716" t="s">
        <v>3822</v>
      </c>
    </row>
    <row r="1717" spans="1:9" x14ac:dyDescent="0.2">
      <c r="A1717" t="s">
        <v>4759</v>
      </c>
      <c r="B1717">
        <v>46219</v>
      </c>
      <c r="C1717" t="s">
        <v>4085</v>
      </c>
      <c r="D1717" t="s">
        <v>3824</v>
      </c>
      <c r="E1717" t="s">
        <v>4137</v>
      </c>
      <c r="F1717" t="s">
        <v>3823</v>
      </c>
      <c r="G1717" t="s">
        <v>7607</v>
      </c>
      <c r="H1717" t="s">
        <v>3798</v>
      </c>
      <c r="I1717" t="s">
        <v>3824</v>
      </c>
    </row>
    <row r="1718" spans="1:9" x14ac:dyDescent="0.2">
      <c r="A1718" t="s">
        <v>4807</v>
      </c>
      <c r="B1718">
        <v>46220</v>
      </c>
      <c r="C1718" t="s">
        <v>4085</v>
      </c>
      <c r="D1718" t="s">
        <v>3826</v>
      </c>
      <c r="E1718" t="s">
        <v>4137</v>
      </c>
      <c r="F1718" t="s">
        <v>3825</v>
      </c>
      <c r="G1718" t="s">
        <v>7608</v>
      </c>
      <c r="H1718" t="s">
        <v>3798</v>
      </c>
      <c r="I1718" t="s">
        <v>3826</v>
      </c>
    </row>
    <row r="1719" spans="1:9" x14ac:dyDescent="0.2">
      <c r="A1719" t="s">
        <v>4855</v>
      </c>
      <c r="B1719">
        <v>46221</v>
      </c>
      <c r="C1719" t="s">
        <v>4085</v>
      </c>
      <c r="D1719" t="s">
        <v>3828</v>
      </c>
      <c r="E1719" t="s">
        <v>4137</v>
      </c>
      <c r="F1719" t="s">
        <v>3827</v>
      </c>
      <c r="G1719" t="s">
        <v>7609</v>
      </c>
      <c r="H1719" t="s">
        <v>3798</v>
      </c>
      <c r="I1719" t="s">
        <v>3828</v>
      </c>
    </row>
    <row r="1720" spans="1:9" x14ac:dyDescent="0.2">
      <c r="A1720" t="s">
        <v>4902</v>
      </c>
      <c r="B1720">
        <v>46222</v>
      </c>
      <c r="C1720" t="s">
        <v>4085</v>
      </c>
      <c r="D1720" t="s">
        <v>3830</v>
      </c>
      <c r="E1720" t="s">
        <v>4137</v>
      </c>
      <c r="F1720" t="s">
        <v>3829</v>
      </c>
      <c r="G1720" t="s">
        <v>7610</v>
      </c>
      <c r="H1720" t="s">
        <v>3798</v>
      </c>
      <c r="I1720" t="s">
        <v>3830</v>
      </c>
    </row>
    <row r="1721" spans="1:9" x14ac:dyDescent="0.2">
      <c r="A1721" t="s">
        <v>4949</v>
      </c>
      <c r="B1721">
        <v>46223</v>
      </c>
      <c r="C1721" t="s">
        <v>4085</v>
      </c>
      <c r="D1721" t="s">
        <v>3832</v>
      </c>
      <c r="E1721" t="s">
        <v>4137</v>
      </c>
      <c r="F1721" t="s">
        <v>3831</v>
      </c>
      <c r="G1721" t="s">
        <v>7611</v>
      </c>
      <c r="H1721" t="s">
        <v>3798</v>
      </c>
      <c r="I1721" t="s">
        <v>3832</v>
      </c>
    </row>
    <row r="1722" spans="1:9" x14ac:dyDescent="0.2">
      <c r="A1722" t="s">
        <v>4994</v>
      </c>
      <c r="B1722">
        <v>46224</v>
      </c>
      <c r="C1722" t="s">
        <v>4085</v>
      </c>
      <c r="D1722" t="s">
        <v>3834</v>
      </c>
      <c r="E1722" t="s">
        <v>4137</v>
      </c>
      <c r="F1722" t="s">
        <v>3833</v>
      </c>
      <c r="G1722" t="s">
        <v>7612</v>
      </c>
      <c r="H1722" t="s">
        <v>3798</v>
      </c>
      <c r="I1722" t="s">
        <v>3834</v>
      </c>
    </row>
    <row r="1723" spans="1:9" x14ac:dyDescent="0.2">
      <c r="A1723" t="s">
        <v>5038</v>
      </c>
      <c r="B1723">
        <v>46225</v>
      </c>
      <c r="C1723" t="s">
        <v>4085</v>
      </c>
      <c r="D1723" t="s">
        <v>3836</v>
      </c>
      <c r="E1723" t="s">
        <v>4137</v>
      </c>
      <c r="F1723" t="s">
        <v>3835</v>
      </c>
      <c r="G1723" t="s">
        <v>7613</v>
      </c>
      <c r="H1723" t="s">
        <v>3798</v>
      </c>
      <c r="I1723" t="s">
        <v>3836</v>
      </c>
    </row>
    <row r="1724" spans="1:9" x14ac:dyDescent="0.2">
      <c r="A1724" t="s">
        <v>5077</v>
      </c>
      <c r="B1724">
        <v>46303</v>
      </c>
      <c r="C1724" t="s">
        <v>4085</v>
      </c>
      <c r="D1724" t="s">
        <v>3838</v>
      </c>
      <c r="E1724" t="s">
        <v>4137</v>
      </c>
      <c r="F1724" t="s">
        <v>3837</v>
      </c>
      <c r="G1724" t="s">
        <v>7614</v>
      </c>
      <c r="H1724" t="s">
        <v>3798</v>
      </c>
      <c r="I1724" t="s">
        <v>3838</v>
      </c>
    </row>
    <row r="1725" spans="1:9" x14ac:dyDescent="0.2">
      <c r="A1725" t="s">
        <v>5114</v>
      </c>
      <c r="B1725">
        <v>46304</v>
      </c>
      <c r="C1725" t="s">
        <v>4085</v>
      </c>
      <c r="D1725" t="s">
        <v>3840</v>
      </c>
      <c r="E1725" t="s">
        <v>4137</v>
      </c>
      <c r="F1725" t="s">
        <v>3839</v>
      </c>
      <c r="G1725" t="s">
        <v>7615</v>
      </c>
      <c r="H1725" t="s">
        <v>3798</v>
      </c>
      <c r="I1725" t="s">
        <v>3840</v>
      </c>
    </row>
    <row r="1726" spans="1:9" x14ac:dyDescent="0.2">
      <c r="A1726" t="s">
        <v>5150</v>
      </c>
      <c r="B1726">
        <v>46392</v>
      </c>
      <c r="C1726" t="s">
        <v>4085</v>
      </c>
      <c r="D1726" t="s">
        <v>3842</v>
      </c>
      <c r="E1726" t="s">
        <v>4137</v>
      </c>
      <c r="F1726" t="s">
        <v>3841</v>
      </c>
      <c r="G1726" t="s">
        <v>7616</v>
      </c>
      <c r="H1726" t="s">
        <v>3798</v>
      </c>
      <c r="I1726" t="s">
        <v>3842</v>
      </c>
    </row>
    <row r="1727" spans="1:9" x14ac:dyDescent="0.2">
      <c r="A1727" t="s">
        <v>5186</v>
      </c>
      <c r="B1727">
        <v>46404</v>
      </c>
      <c r="C1727" t="s">
        <v>4085</v>
      </c>
      <c r="D1727" t="s">
        <v>3844</v>
      </c>
      <c r="E1727" t="s">
        <v>4137</v>
      </c>
      <c r="F1727" t="s">
        <v>3843</v>
      </c>
      <c r="G1727" t="s">
        <v>7617</v>
      </c>
      <c r="H1727" t="s">
        <v>3798</v>
      </c>
      <c r="I1727" t="s">
        <v>3844</v>
      </c>
    </row>
    <row r="1728" spans="1:9" x14ac:dyDescent="0.2">
      <c r="A1728" t="s">
        <v>5221</v>
      </c>
      <c r="B1728">
        <v>46452</v>
      </c>
      <c r="C1728" t="s">
        <v>4085</v>
      </c>
      <c r="D1728" t="s">
        <v>3846</v>
      </c>
      <c r="E1728" t="s">
        <v>4137</v>
      </c>
      <c r="F1728" t="s">
        <v>3845</v>
      </c>
      <c r="G1728" t="s">
        <v>7618</v>
      </c>
      <c r="H1728" t="s">
        <v>3798</v>
      </c>
      <c r="I1728" t="s">
        <v>3846</v>
      </c>
    </row>
    <row r="1729" spans="1:9" x14ac:dyDescent="0.2">
      <c r="A1729" t="s">
        <v>5255</v>
      </c>
      <c r="B1729">
        <v>46468</v>
      </c>
      <c r="C1729" t="s">
        <v>4085</v>
      </c>
      <c r="D1729" t="s">
        <v>3848</v>
      </c>
      <c r="E1729" t="s">
        <v>4137</v>
      </c>
      <c r="F1729" t="s">
        <v>3847</v>
      </c>
      <c r="G1729" t="s">
        <v>7619</v>
      </c>
      <c r="H1729" t="s">
        <v>3798</v>
      </c>
      <c r="I1729" t="s">
        <v>3848</v>
      </c>
    </row>
    <row r="1730" spans="1:9" x14ac:dyDescent="0.2">
      <c r="A1730" t="s">
        <v>5287</v>
      </c>
      <c r="B1730">
        <v>46482</v>
      </c>
      <c r="C1730" t="s">
        <v>4085</v>
      </c>
      <c r="D1730" t="s">
        <v>3850</v>
      </c>
      <c r="E1730" t="s">
        <v>4137</v>
      </c>
      <c r="F1730" t="s">
        <v>3849</v>
      </c>
      <c r="G1730" t="s">
        <v>7620</v>
      </c>
      <c r="H1730" t="s">
        <v>3798</v>
      </c>
      <c r="I1730" t="s">
        <v>3850</v>
      </c>
    </row>
    <row r="1731" spans="1:9" x14ac:dyDescent="0.2">
      <c r="A1731" t="s">
        <v>5317</v>
      </c>
      <c r="B1731">
        <v>46490</v>
      </c>
      <c r="C1731" t="s">
        <v>4085</v>
      </c>
      <c r="D1731" t="s">
        <v>3852</v>
      </c>
      <c r="E1731" t="s">
        <v>4137</v>
      </c>
      <c r="F1731" t="s">
        <v>3851</v>
      </c>
      <c r="G1731" t="s">
        <v>7621</v>
      </c>
      <c r="H1731" t="s">
        <v>3798</v>
      </c>
      <c r="I1731" t="s">
        <v>3852</v>
      </c>
    </row>
    <row r="1732" spans="1:9" x14ac:dyDescent="0.2">
      <c r="A1732" t="s">
        <v>5345</v>
      </c>
      <c r="B1732">
        <v>46491</v>
      </c>
      <c r="C1732" t="s">
        <v>4085</v>
      </c>
      <c r="D1732" t="s">
        <v>3854</v>
      </c>
      <c r="E1732" t="s">
        <v>4137</v>
      </c>
      <c r="F1732" t="s">
        <v>3853</v>
      </c>
      <c r="G1732" t="s">
        <v>7622</v>
      </c>
      <c r="H1732" t="s">
        <v>3798</v>
      </c>
      <c r="I1732" t="s">
        <v>3854</v>
      </c>
    </row>
    <row r="1733" spans="1:9" x14ac:dyDescent="0.2">
      <c r="A1733" t="s">
        <v>5373</v>
      </c>
      <c r="B1733">
        <v>46492</v>
      </c>
      <c r="C1733" t="s">
        <v>4085</v>
      </c>
      <c r="D1733" t="s">
        <v>3856</v>
      </c>
      <c r="E1733" t="s">
        <v>4137</v>
      </c>
      <c r="F1733" t="s">
        <v>3855</v>
      </c>
      <c r="G1733" t="s">
        <v>7623</v>
      </c>
      <c r="H1733" t="s">
        <v>3798</v>
      </c>
      <c r="I1733" t="s">
        <v>3856</v>
      </c>
    </row>
    <row r="1734" spans="1:9" x14ac:dyDescent="0.2">
      <c r="A1734" t="s">
        <v>5400</v>
      </c>
      <c r="B1734">
        <v>46501</v>
      </c>
      <c r="C1734" t="s">
        <v>4085</v>
      </c>
      <c r="D1734" t="s">
        <v>3858</v>
      </c>
      <c r="E1734" t="s">
        <v>4137</v>
      </c>
      <c r="F1734" t="s">
        <v>3857</v>
      </c>
      <c r="G1734" t="s">
        <v>7624</v>
      </c>
      <c r="H1734" t="s">
        <v>3798</v>
      </c>
      <c r="I1734" t="s">
        <v>3858</v>
      </c>
    </row>
    <row r="1735" spans="1:9" x14ac:dyDescent="0.2">
      <c r="A1735" t="s">
        <v>5425</v>
      </c>
      <c r="B1735">
        <v>46502</v>
      </c>
      <c r="C1735" t="s">
        <v>4085</v>
      </c>
      <c r="D1735" t="s">
        <v>3860</v>
      </c>
      <c r="E1735" t="s">
        <v>4137</v>
      </c>
      <c r="F1735" t="s">
        <v>3859</v>
      </c>
      <c r="G1735" t="s">
        <v>7625</v>
      </c>
      <c r="H1735" t="s">
        <v>3798</v>
      </c>
      <c r="I1735" t="s">
        <v>3860</v>
      </c>
    </row>
    <row r="1736" spans="1:9" x14ac:dyDescent="0.2">
      <c r="A1736" t="s">
        <v>5450</v>
      </c>
      <c r="B1736">
        <v>46505</v>
      </c>
      <c r="C1736" t="s">
        <v>4085</v>
      </c>
      <c r="D1736" t="s">
        <v>3862</v>
      </c>
      <c r="E1736" t="s">
        <v>4137</v>
      </c>
      <c r="F1736" t="s">
        <v>3861</v>
      </c>
      <c r="G1736" t="s">
        <v>7626</v>
      </c>
      <c r="H1736" t="s">
        <v>3798</v>
      </c>
      <c r="I1736" t="s">
        <v>3862</v>
      </c>
    </row>
    <row r="1737" spans="1:9" x14ac:dyDescent="0.2">
      <c r="A1737" t="s">
        <v>5475</v>
      </c>
      <c r="B1737">
        <v>46523</v>
      </c>
      <c r="C1737" t="s">
        <v>4085</v>
      </c>
      <c r="D1737" t="s">
        <v>3864</v>
      </c>
      <c r="E1737" t="s">
        <v>4137</v>
      </c>
      <c r="F1737" t="s">
        <v>3863</v>
      </c>
      <c r="G1737" t="s">
        <v>7627</v>
      </c>
      <c r="H1737" t="s">
        <v>3798</v>
      </c>
      <c r="I1737" t="s">
        <v>3864</v>
      </c>
    </row>
    <row r="1738" spans="1:9" x14ac:dyDescent="0.2">
      <c r="A1738" t="s">
        <v>5498</v>
      </c>
      <c r="B1738">
        <v>46524</v>
      </c>
      <c r="C1738" t="s">
        <v>4085</v>
      </c>
      <c r="D1738" t="s">
        <v>3866</v>
      </c>
      <c r="E1738" t="s">
        <v>4137</v>
      </c>
      <c r="F1738" t="s">
        <v>3865</v>
      </c>
      <c r="G1738" t="s">
        <v>7628</v>
      </c>
      <c r="H1738" t="s">
        <v>3798</v>
      </c>
      <c r="I1738" t="s">
        <v>3866</v>
      </c>
    </row>
    <row r="1739" spans="1:9" x14ac:dyDescent="0.2">
      <c r="A1739" t="s">
        <v>5520</v>
      </c>
      <c r="B1739">
        <v>46525</v>
      </c>
      <c r="C1739" t="s">
        <v>4085</v>
      </c>
      <c r="D1739" t="s">
        <v>3868</v>
      </c>
      <c r="E1739" t="s">
        <v>4137</v>
      </c>
      <c r="F1739" t="s">
        <v>3867</v>
      </c>
      <c r="G1739" t="s">
        <v>7629</v>
      </c>
      <c r="H1739" t="s">
        <v>3798</v>
      </c>
      <c r="I1739" t="s">
        <v>3868</v>
      </c>
    </row>
    <row r="1740" spans="1:9" x14ac:dyDescent="0.2">
      <c r="A1740" t="s">
        <v>5538</v>
      </c>
      <c r="B1740">
        <v>46527</v>
      </c>
      <c r="C1740" t="s">
        <v>4085</v>
      </c>
      <c r="D1740" t="s">
        <v>3870</v>
      </c>
      <c r="E1740" t="s">
        <v>4137</v>
      </c>
      <c r="F1740" t="s">
        <v>3869</v>
      </c>
      <c r="G1740" t="s">
        <v>7630</v>
      </c>
      <c r="H1740" t="s">
        <v>3798</v>
      </c>
      <c r="I1740" t="s">
        <v>3870</v>
      </c>
    </row>
    <row r="1741" spans="1:9" x14ac:dyDescent="0.2">
      <c r="A1741" t="s">
        <v>5556</v>
      </c>
      <c r="B1741">
        <v>46529</v>
      </c>
      <c r="C1741" t="s">
        <v>4085</v>
      </c>
      <c r="D1741" t="s">
        <v>3872</v>
      </c>
      <c r="E1741" t="s">
        <v>4137</v>
      </c>
      <c r="F1741" t="s">
        <v>3871</v>
      </c>
      <c r="G1741" t="s">
        <v>7631</v>
      </c>
      <c r="H1741" t="s">
        <v>3798</v>
      </c>
      <c r="I1741" t="s">
        <v>3872</v>
      </c>
    </row>
    <row r="1742" spans="1:9" x14ac:dyDescent="0.2">
      <c r="A1742" t="s">
        <v>5574</v>
      </c>
      <c r="B1742">
        <v>46530</v>
      </c>
      <c r="C1742" t="s">
        <v>4085</v>
      </c>
      <c r="D1742" t="s">
        <v>3874</v>
      </c>
      <c r="E1742" t="s">
        <v>4137</v>
      </c>
      <c r="F1742" t="s">
        <v>3873</v>
      </c>
      <c r="G1742" t="s">
        <v>7632</v>
      </c>
      <c r="H1742" t="s">
        <v>3798</v>
      </c>
      <c r="I1742" t="s">
        <v>3874</v>
      </c>
    </row>
    <row r="1743" spans="1:9" x14ac:dyDescent="0.2">
      <c r="A1743" t="s">
        <v>5592</v>
      </c>
      <c r="B1743">
        <v>46531</v>
      </c>
      <c r="C1743" t="s">
        <v>4085</v>
      </c>
      <c r="D1743" t="s">
        <v>3876</v>
      </c>
      <c r="E1743" t="s">
        <v>4137</v>
      </c>
      <c r="F1743" t="s">
        <v>3875</v>
      </c>
      <c r="G1743" t="s">
        <v>7633</v>
      </c>
      <c r="H1743" t="s">
        <v>3798</v>
      </c>
      <c r="I1743" t="s">
        <v>3876</v>
      </c>
    </row>
    <row r="1744" spans="1:9" x14ac:dyDescent="0.2">
      <c r="A1744" t="s">
        <v>5609</v>
      </c>
      <c r="B1744">
        <v>46532</v>
      </c>
      <c r="C1744" t="s">
        <v>4085</v>
      </c>
      <c r="D1744" t="s">
        <v>3878</v>
      </c>
      <c r="E1744" t="s">
        <v>4137</v>
      </c>
      <c r="F1744" t="s">
        <v>3877</v>
      </c>
      <c r="G1744" t="s">
        <v>7634</v>
      </c>
      <c r="H1744" t="s">
        <v>3798</v>
      </c>
      <c r="I1744" t="s">
        <v>3878</v>
      </c>
    </row>
    <row r="1745" spans="1:9" x14ac:dyDescent="0.2">
      <c r="A1745" t="s">
        <v>5625</v>
      </c>
      <c r="B1745">
        <v>46533</v>
      </c>
      <c r="C1745" t="s">
        <v>4085</v>
      </c>
      <c r="D1745" t="s">
        <v>3880</v>
      </c>
      <c r="E1745" t="s">
        <v>4137</v>
      </c>
      <c r="F1745" t="s">
        <v>3879</v>
      </c>
      <c r="G1745" t="s">
        <v>7635</v>
      </c>
      <c r="H1745" t="s">
        <v>3798</v>
      </c>
      <c r="I1745" t="s">
        <v>3880</v>
      </c>
    </row>
    <row r="1746" spans="1:9" x14ac:dyDescent="0.2">
      <c r="A1746" t="s">
        <v>5640</v>
      </c>
      <c r="B1746">
        <v>46534</v>
      </c>
      <c r="C1746" t="s">
        <v>4085</v>
      </c>
      <c r="D1746" t="s">
        <v>3882</v>
      </c>
      <c r="E1746" t="s">
        <v>4137</v>
      </c>
      <c r="F1746" t="s">
        <v>3881</v>
      </c>
      <c r="G1746" t="s">
        <v>7636</v>
      </c>
      <c r="H1746" t="s">
        <v>3798</v>
      </c>
      <c r="I1746" t="s">
        <v>3882</v>
      </c>
    </row>
    <row r="1747" spans="1:9" x14ac:dyDescent="0.2">
      <c r="A1747" t="s">
        <v>5653</v>
      </c>
      <c r="B1747">
        <v>46535</v>
      </c>
      <c r="C1747" t="s">
        <v>4085</v>
      </c>
      <c r="D1747" t="s">
        <v>3884</v>
      </c>
      <c r="E1747" t="s">
        <v>4137</v>
      </c>
      <c r="F1747" t="s">
        <v>3883</v>
      </c>
      <c r="G1747" t="s">
        <v>7637</v>
      </c>
      <c r="H1747" t="s">
        <v>3798</v>
      </c>
      <c r="I1747" t="s">
        <v>3884</v>
      </c>
    </row>
    <row r="1748" spans="1:9" x14ac:dyDescent="0.2">
      <c r="A1748" t="s">
        <v>4135</v>
      </c>
      <c r="B1748">
        <v>47000</v>
      </c>
      <c r="C1748" t="s">
        <v>4086</v>
      </c>
      <c r="D1748" t="s">
        <v>3886</v>
      </c>
      <c r="E1748" t="s">
        <v>4088</v>
      </c>
      <c r="F1748" t="s">
        <v>3885</v>
      </c>
      <c r="G1748" t="s">
        <v>7638</v>
      </c>
      <c r="H1748" t="s">
        <v>3886</v>
      </c>
    </row>
    <row r="1749" spans="1:9" x14ac:dyDescent="0.2">
      <c r="A1749" t="s">
        <v>4184</v>
      </c>
      <c r="B1749">
        <v>47201</v>
      </c>
      <c r="C1749" t="s">
        <v>4086</v>
      </c>
      <c r="D1749" t="s">
        <v>3888</v>
      </c>
      <c r="E1749" t="s">
        <v>4137</v>
      </c>
      <c r="F1749" t="s">
        <v>3887</v>
      </c>
      <c r="G1749" t="s">
        <v>7639</v>
      </c>
      <c r="H1749" t="s">
        <v>3886</v>
      </c>
      <c r="I1749" t="s">
        <v>3888</v>
      </c>
    </row>
    <row r="1750" spans="1:9" x14ac:dyDescent="0.2">
      <c r="A1750" t="s">
        <v>4232</v>
      </c>
      <c r="B1750">
        <v>47205</v>
      </c>
      <c r="C1750" t="s">
        <v>4086</v>
      </c>
      <c r="D1750" t="s">
        <v>3890</v>
      </c>
      <c r="E1750" t="s">
        <v>4137</v>
      </c>
      <c r="F1750" t="s">
        <v>3889</v>
      </c>
      <c r="G1750" t="s">
        <v>7640</v>
      </c>
      <c r="H1750" t="s">
        <v>3886</v>
      </c>
      <c r="I1750" t="s">
        <v>3890</v>
      </c>
    </row>
    <row r="1751" spans="1:9" x14ac:dyDescent="0.2">
      <c r="A1751" t="s">
        <v>4280</v>
      </c>
      <c r="B1751">
        <v>47207</v>
      </c>
      <c r="C1751" t="s">
        <v>4086</v>
      </c>
      <c r="D1751" t="s">
        <v>3892</v>
      </c>
      <c r="E1751" t="s">
        <v>4137</v>
      </c>
      <c r="F1751" t="s">
        <v>3891</v>
      </c>
      <c r="G1751" t="s">
        <v>7641</v>
      </c>
      <c r="H1751" t="s">
        <v>3886</v>
      </c>
      <c r="I1751" t="s">
        <v>3892</v>
      </c>
    </row>
    <row r="1752" spans="1:9" x14ac:dyDescent="0.2">
      <c r="A1752" t="s">
        <v>4328</v>
      </c>
      <c r="B1752">
        <v>47208</v>
      </c>
      <c r="C1752" t="s">
        <v>4086</v>
      </c>
      <c r="D1752" t="s">
        <v>3894</v>
      </c>
      <c r="E1752" t="s">
        <v>4137</v>
      </c>
      <c r="F1752" t="s">
        <v>3893</v>
      </c>
      <c r="G1752" t="s">
        <v>7642</v>
      </c>
      <c r="H1752" t="s">
        <v>3886</v>
      </c>
      <c r="I1752" t="s">
        <v>3894</v>
      </c>
    </row>
    <row r="1753" spans="1:9" x14ac:dyDescent="0.2">
      <c r="A1753" t="s">
        <v>4376</v>
      </c>
      <c r="B1753">
        <v>47209</v>
      </c>
      <c r="C1753" t="s">
        <v>4086</v>
      </c>
      <c r="D1753" t="s">
        <v>3896</v>
      </c>
      <c r="E1753" t="s">
        <v>4137</v>
      </c>
      <c r="F1753" t="s">
        <v>3895</v>
      </c>
      <c r="G1753" t="s">
        <v>7643</v>
      </c>
      <c r="H1753" t="s">
        <v>3886</v>
      </c>
      <c r="I1753" t="s">
        <v>3896</v>
      </c>
    </row>
    <row r="1754" spans="1:9" x14ac:dyDescent="0.2">
      <c r="A1754" t="s">
        <v>4424</v>
      </c>
      <c r="B1754">
        <v>47210</v>
      </c>
      <c r="C1754" t="s">
        <v>4086</v>
      </c>
      <c r="D1754" t="s">
        <v>3898</v>
      </c>
      <c r="E1754" t="s">
        <v>4137</v>
      </c>
      <c r="F1754" t="s">
        <v>3897</v>
      </c>
      <c r="G1754" t="s">
        <v>7644</v>
      </c>
      <c r="H1754" t="s">
        <v>3886</v>
      </c>
      <c r="I1754" t="s">
        <v>3898</v>
      </c>
    </row>
    <row r="1755" spans="1:9" x14ac:dyDescent="0.2">
      <c r="A1755" t="s">
        <v>4472</v>
      </c>
      <c r="B1755">
        <v>47211</v>
      </c>
      <c r="C1755" t="s">
        <v>4086</v>
      </c>
      <c r="D1755" t="s">
        <v>3900</v>
      </c>
      <c r="E1755" t="s">
        <v>4137</v>
      </c>
      <c r="F1755" t="s">
        <v>3899</v>
      </c>
      <c r="G1755" t="s">
        <v>7645</v>
      </c>
      <c r="H1755" t="s">
        <v>3886</v>
      </c>
      <c r="I1755" t="s">
        <v>3900</v>
      </c>
    </row>
    <row r="1756" spans="1:9" x14ac:dyDescent="0.2">
      <c r="A1756" t="s">
        <v>4520</v>
      </c>
      <c r="B1756">
        <v>47212</v>
      </c>
      <c r="C1756" t="s">
        <v>4086</v>
      </c>
      <c r="D1756" t="s">
        <v>3902</v>
      </c>
      <c r="E1756" t="s">
        <v>4137</v>
      </c>
      <c r="F1756" t="s">
        <v>3901</v>
      </c>
      <c r="G1756" t="s">
        <v>7646</v>
      </c>
      <c r="H1756" t="s">
        <v>3886</v>
      </c>
      <c r="I1756" t="s">
        <v>3902</v>
      </c>
    </row>
    <row r="1757" spans="1:9" x14ac:dyDescent="0.2">
      <c r="A1757" t="s">
        <v>4568</v>
      </c>
      <c r="B1757">
        <v>47213</v>
      </c>
      <c r="C1757" t="s">
        <v>4086</v>
      </c>
      <c r="D1757" t="s">
        <v>3904</v>
      </c>
      <c r="E1757" t="s">
        <v>4137</v>
      </c>
      <c r="F1757" t="s">
        <v>3903</v>
      </c>
      <c r="G1757" t="s">
        <v>7647</v>
      </c>
      <c r="H1757" t="s">
        <v>3886</v>
      </c>
      <c r="I1757" t="s">
        <v>3904</v>
      </c>
    </row>
    <row r="1758" spans="1:9" x14ac:dyDescent="0.2">
      <c r="A1758" t="s">
        <v>4616</v>
      </c>
      <c r="B1758">
        <v>47214</v>
      </c>
      <c r="C1758" t="s">
        <v>4086</v>
      </c>
      <c r="D1758" t="s">
        <v>3906</v>
      </c>
      <c r="E1758" t="s">
        <v>4137</v>
      </c>
      <c r="F1758" t="s">
        <v>3905</v>
      </c>
      <c r="G1758" t="s">
        <v>7648</v>
      </c>
      <c r="H1758" t="s">
        <v>3886</v>
      </c>
      <c r="I1758" t="s">
        <v>3906</v>
      </c>
    </row>
    <row r="1759" spans="1:9" x14ac:dyDescent="0.2">
      <c r="A1759" t="s">
        <v>4664</v>
      </c>
      <c r="B1759">
        <v>47215</v>
      </c>
      <c r="C1759" t="s">
        <v>4086</v>
      </c>
      <c r="D1759" t="s">
        <v>3908</v>
      </c>
      <c r="E1759" t="s">
        <v>4137</v>
      </c>
      <c r="F1759" t="s">
        <v>3907</v>
      </c>
      <c r="G1759" t="s">
        <v>7649</v>
      </c>
      <c r="H1759" t="s">
        <v>3886</v>
      </c>
      <c r="I1759" t="s">
        <v>3908</v>
      </c>
    </row>
    <row r="1760" spans="1:9" x14ac:dyDescent="0.2">
      <c r="A1760" t="s">
        <v>4712</v>
      </c>
      <c r="B1760">
        <v>47301</v>
      </c>
      <c r="C1760" t="s">
        <v>4086</v>
      </c>
      <c r="D1760" t="s">
        <v>3910</v>
      </c>
      <c r="E1760" t="s">
        <v>4137</v>
      </c>
      <c r="F1760" t="s">
        <v>3909</v>
      </c>
      <c r="G1760" t="s">
        <v>7650</v>
      </c>
      <c r="H1760" t="s">
        <v>3886</v>
      </c>
      <c r="I1760" t="s">
        <v>3910</v>
      </c>
    </row>
    <row r="1761" spans="1:9" x14ac:dyDescent="0.2">
      <c r="A1761" t="s">
        <v>4760</v>
      </c>
      <c r="B1761">
        <v>47302</v>
      </c>
      <c r="C1761" t="s">
        <v>4086</v>
      </c>
      <c r="D1761" t="s">
        <v>3912</v>
      </c>
      <c r="E1761" t="s">
        <v>4137</v>
      </c>
      <c r="F1761" t="s">
        <v>3911</v>
      </c>
      <c r="G1761" t="s">
        <v>7651</v>
      </c>
      <c r="H1761" t="s">
        <v>3886</v>
      </c>
      <c r="I1761" t="s">
        <v>3912</v>
      </c>
    </row>
    <row r="1762" spans="1:9" x14ac:dyDescent="0.2">
      <c r="A1762" t="s">
        <v>4808</v>
      </c>
      <c r="B1762">
        <v>47303</v>
      </c>
      <c r="C1762" t="s">
        <v>4086</v>
      </c>
      <c r="D1762" t="s">
        <v>3914</v>
      </c>
      <c r="E1762" t="s">
        <v>4137</v>
      </c>
      <c r="F1762" t="s">
        <v>3913</v>
      </c>
      <c r="G1762" t="s">
        <v>7652</v>
      </c>
      <c r="H1762" t="s">
        <v>3886</v>
      </c>
      <c r="I1762" t="s">
        <v>3914</v>
      </c>
    </row>
    <row r="1763" spans="1:9" x14ac:dyDescent="0.2">
      <c r="A1763" t="s">
        <v>4856</v>
      </c>
      <c r="B1763">
        <v>47306</v>
      </c>
      <c r="C1763" t="s">
        <v>4086</v>
      </c>
      <c r="D1763" t="s">
        <v>3916</v>
      </c>
      <c r="E1763" t="s">
        <v>4137</v>
      </c>
      <c r="F1763" t="s">
        <v>3915</v>
      </c>
      <c r="G1763" t="s">
        <v>7653</v>
      </c>
      <c r="H1763" t="s">
        <v>3886</v>
      </c>
      <c r="I1763" t="s">
        <v>3916</v>
      </c>
    </row>
    <row r="1764" spans="1:9" x14ac:dyDescent="0.2">
      <c r="A1764" t="s">
        <v>4903</v>
      </c>
      <c r="B1764">
        <v>47308</v>
      </c>
      <c r="C1764" t="s">
        <v>4086</v>
      </c>
      <c r="D1764" t="s">
        <v>3918</v>
      </c>
      <c r="E1764" t="s">
        <v>4137</v>
      </c>
      <c r="F1764" t="s">
        <v>3917</v>
      </c>
      <c r="G1764" t="s">
        <v>7654</v>
      </c>
      <c r="H1764" t="s">
        <v>3886</v>
      </c>
      <c r="I1764" t="s">
        <v>3918</v>
      </c>
    </row>
    <row r="1765" spans="1:9" x14ac:dyDescent="0.2">
      <c r="A1765" t="s">
        <v>4950</v>
      </c>
      <c r="B1765">
        <v>47311</v>
      </c>
      <c r="C1765" t="s">
        <v>4086</v>
      </c>
      <c r="D1765" t="s">
        <v>3920</v>
      </c>
      <c r="E1765" t="s">
        <v>4137</v>
      </c>
      <c r="F1765" t="s">
        <v>3919</v>
      </c>
      <c r="G1765" t="s">
        <v>7655</v>
      </c>
      <c r="H1765" t="s">
        <v>3886</v>
      </c>
      <c r="I1765" t="s">
        <v>3920</v>
      </c>
    </row>
    <row r="1766" spans="1:9" x14ac:dyDescent="0.2">
      <c r="A1766" t="s">
        <v>4995</v>
      </c>
      <c r="B1766">
        <v>47313</v>
      </c>
      <c r="C1766" t="s">
        <v>4086</v>
      </c>
      <c r="D1766" t="s">
        <v>3922</v>
      </c>
      <c r="E1766" t="s">
        <v>4137</v>
      </c>
      <c r="F1766" t="s">
        <v>3921</v>
      </c>
      <c r="G1766" t="s">
        <v>7656</v>
      </c>
      <c r="H1766" t="s">
        <v>3886</v>
      </c>
      <c r="I1766" t="s">
        <v>3922</v>
      </c>
    </row>
    <row r="1767" spans="1:9" x14ac:dyDescent="0.2">
      <c r="A1767" t="s">
        <v>5039</v>
      </c>
      <c r="B1767">
        <v>47314</v>
      </c>
      <c r="C1767" t="s">
        <v>4086</v>
      </c>
      <c r="D1767" t="s">
        <v>3924</v>
      </c>
      <c r="E1767" t="s">
        <v>4137</v>
      </c>
      <c r="F1767" t="s">
        <v>3923</v>
      </c>
      <c r="G1767" t="s">
        <v>7657</v>
      </c>
      <c r="H1767" t="s">
        <v>3886</v>
      </c>
      <c r="I1767" t="s">
        <v>3924</v>
      </c>
    </row>
    <row r="1768" spans="1:9" x14ac:dyDescent="0.2">
      <c r="A1768" t="s">
        <v>5078</v>
      </c>
      <c r="B1768">
        <v>47315</v>
      </c>
      <c r="C1768" t="s">
        <v>4086</v>
      </c>
      <c r="D1768" t="s">
        <v>3926</v>
      </c>
      <c r="E1768" t="s">
        <v>4137</v>
      </c>
      <c r="F1768" t="s">
        <v>3925</v>
      </c>
      <c r="G1768" t="s">
        <v>7658</v>
      </c>
      <c r="H1768" t="s">
        <v>3886</v>
      </c>
      <c r="I1768" t="s">
        <v>3926</v>
      </c>
    </row>
    <row r="1769" spans="1:9" x14ac:dyDescent="0.2">
      <c r="A1769" t="s">
        <v>5115</v>
      </c>
      <c r="B1769">
        <v>47324</v>
      </c>
      <c r="C1769" t="s">
        <v>4086</v>
      </c>
      <c r="D1769" t="s">
        <v>3928</v>
      </c>
      <c r="E1769" t="s">
        <v>4137</v>
      </c>
      <c r="F1769" t="s">
        <v>3927</v>
      </c>
      <c r="G1769" t="s">
        <v>7659</v>
      </c>
      <c r="H1769" t="s">
        <v>3886</v>
      </c>
      <c r="I1769" t="s">
        <v>3928</v>
      </c>
    </row>
    <row r="1770" spans="1:9" x14ac:dyDescent="0.2">
      <c r="A1770" t="s">
        <v>5151</v>
      </c>
      <c r="B1770">
        <v>47325</v>
      </c>
      <c r="C1770" t="s">
        <v>4086</v>
      </c>
      <c r="D1770" t="s">
        <v>3930</v>
      </c>
      <c r="E1770" t="s">
        <v>4137</v>
      </c>
      <c r="F1770" t="s">
        <v>3929</v>
      </c>
      <c r="G1770" t="s">
        <v>7660</v>
      </c>
      <c r="H1770" t="s">
        <v>3886</v>
      </c>
      <c r="I1770" t="s">
        <v>3930</v>
      </c>
    </row>
    <row r="1771" spans="1:9" x14ac:dyDescent="0.2">
      <c r="A1771" t="s">
        <v>5187</v>
      </c>
      <c r="B1771">
        <v>47326</v>
      </c>
      <c r="C1771" t="s">
        <v>4086</v>
      </c>
      <c r="D1771" t="s">
        <v>3932</v>
      </c>
      <c r="E1771" t="s">
        <v>4137</v>
      </c>
      <c r="F1771" t="s">
        <v>3931</v>
      </c>
      <c r="G1771" t="s">
        <v>7661</v>
      </c>
      <c r="H1771" t="s">
        <v>3886</v>
      </c>
      <c r="I1771" t="s">
        <v>3932</v>
      </c>
    </row>
    <row r="1772" spans="1:9" x14ac:dyDescent="0.2">
      <c r="A1772" t="s">
        <v>5222</v>
      </c>
      <c r="B1772">
        <v>47327</v>
      </c>
      <c r="C1772" t="s">
        <v>4086</v>
      </c>
      <c r="D1772" t="s">
        <v>3934</v>
      </c>
      <c r="E1772" t="s">
        <v>4137</v>
      </c>
      <c r="F1772" t="s">
        <v>3933</v>
      </c>
      <c r="G1772" t="s">
        <v>7662</v>
      </c>
      <c r="H1772" t="s">
        <v>3886</v>
      </c>
      <c r="I1772" t="s">
        <v>3934</v>
      </c>
    </row>
    <row r="1773" spans="1:9" x14ac:dyDescent="0.2">
      <c r="A1773" t="s">
        <v>5256</v>
      </c>
      <c r="B1773">
        <v>47328</v>
      </c>
      <c r="C1773" t="s">
        <v>4086</v>
      </c>
      <c r="D1773" t="s">
        <v>3936</v>
      </c>
      <c r="E1773" t="s">
        <v>4137</v>
      </c>
      <c r="F1773" t="s">
        <v>3935</v>
      </c>
      <c r="G1773" t="s">
        <v>7663</v>
      </c>
      <c r="H1773" t="s">
        <v>3886</v>
      </c>
      <c r="I1773" t="s">
        <v>3936</v>
      </c>
    </row>
    <row r="1774" spans="1:9" x14ac:dyDescent="0.2">
      <c r="A1774" t="s">
        <v>5288</v>
      </c>
      <c r="B1774">
        <v>47329</v>
      </c>
      <c r="C1774" t="s">
        <v>4086</v>
      </c>
      <c r="D1774" t="s">
        <v>3938</v>
      </c>
      <c r="E1774" t="s">
        <v>4137</v>
      </c>
      <c r="F1774" t="s">
        <v>3937</v>
      </c>
      <c r="G1774" t="s">
        <v>7664</v>
      </c>
      <c r="H1774" t="s">
        <v>3886</v>
      </c>
      <c r="I1774" t="s">
        <v>3938</v>
      </c>
    </row>
    <row r="1775" spans="1:9" x14ac:dyDescent="0.2">
      <c r="A1775" t="s">
        <v>5318</v>
      </c>
      <c r="B1775">
        <v>47348</v>
      </c>
      <c r="C1775" t="s">
        <v>4086</v>
      </c>
      <c r="D1775" t="s">
        <v>3940</v>
      </c>
      <c r="E1775" t="s">
        <v>4137</v>
      </c>
      <c r="F1775" t="s">
        <v>3939</v>
      </c>
      <c r="G1775" t="s">
        <v>7665</v>
      </c>
      <c r="H1775" t="s">
        <v>3886</v>
      </c>
      <c r="I1775" t="s">
        <v>3940</v>
      </c>
    </row>
    <row r="1776" spans="1:9" x14ac:dyDescent="0.2">
      <c r="A1776" t="s">
        <v>5346</v>
      </c>
      <c r="B1776">
        <v>47350</v>
      </c>
      <c r="C1776" t="s">
        <v>4086</v>
      </c>
      <c r="D1776" t="s">
        <v>3942</v>
      </c>
      <c r="E1776" t="s">
        <v>4137</v>
      </c>
      <c r="F1776" t="s">
        <v>3941</v>
      </c>
      <c r="G1776" t="s">
        <v>7666</v>
      </c>
      <c r="H1776" t="s">
        <v>3886</v>
      </c>
      <c r="I1776" t="s">
        <v>3942</v>
      </c>
    </row>
    <row r="1777" spans="1:9" x14ac:dyDescent="0.2">
      <c r="A1777" t="s">
        <v>5374</v>
      </c>
      <c r="B1777">
        <v>47353</v>
      </c>
      <c r="C1777" t="s">
        <v>4086</v>
      </c>
      <c r="D1777" t="s">
        <v>3944</v>
      </c>
      <c r="E1777" t="s">
        <v>4137</v>
      </c>
      <c r="F1777" t="s">
        <v>3943</v>
      </c>
      <c r="G1777" t="s">
        <v>7667</v>
      </c>
      <c r="H1777" t="s">
        <v>3886</v>
      </c>
      <c r="I1777" t="s">
        <v>3944</v>
      </c>
    </row>
    <row r="1778" spans="1:9" x14ac:dyDescent="0.2">
      <c r="A1778" t="s">
        <v>5401</v>
      </c>
      <c r="B1778">
        <v>47354</v>
      </c>
      <c r="C1778" t="s">
        <v>4086</v>
      </c>
      <c r="D1778" t="s">
        <v>3946</v>
      </c>
      <c r="E1778" t="s">
        <v>4137</v>
      </c>
      <c r="F1778" t="s">
        <v>3945</v>
      </c>
      <c r="G1778" t="s">
        <v>7668</v>
      </c>
      <c r="H1778" t="s">
        <v>3886</v>
      </c>
      <c r="I1778" t="s">
        <v>3946</v>
      </c>
    </row>
    <row r="1779" spans="1:9" x14ac:dyDescent="0.2">
      <c r="A1779" t="s">
        <v>5426</v>
      </c>
      <c r="B1779">
        <v>47355</v>
      </c>
      <c r="C1779" t="s">
        <v>4086</v>
      </c>
      <c r="D1779" t="s">
        <v>3948</v>
      </c>
      <c r="E1779" t="s">
        <v>4137</v>
      </c>
      <c r="F1779" t="s">
        <v>3947</v>
      </c>
      <c r="G1779" t="s">
        <v>7669</v>
      </c>
      <c r="H1779" t="s">
        <v>3886</v>
      </c>
      <c r="I1779" t="s">
        <v>3948</v>
      </c>
    </row>
    <row r="1780" spans="1:9" x14ac:dyDescent="0.2">
      <c r="A1780" t="s">
        <v>5451</v>
      </c>
      <c r="B1780">
        <v>47356</v>
      </c>
      <c r="C1780" t="s">
        <v>4086</v>
      </c>
      <c r="D1780" t="s">
        <v>3950</v>
      </c>
      <c r="E1780" t="s">
        <v>4137</v>
      </c>
      <c r="F1780" t="s">
        <v>3949</v>
      </c>
      <c r="G1780" t="s">
        <v>7670</v>
      </c>
      <c r="H1780" t="s">
        <v>3886</v>
      </c>
      <c r="I1780" t="s">
        <v>3950</v>
      </c>
    </row>
    <row r="1781" spans="1:9" x14ac:dyDescent="0.2">
      <c r="A1781" t="s">
        <v>5476</v>
      </c>
      <c r="B1781">
        <v>47357</v>
      </c>
      <c r="C1781" t="s">
        <v>4086</v>
      </c>
      <c r="D1781" t="s">
        <v>3952</v>
      </c>
      <c r="E1781" t="s">
        <v>4137</v>
      </c>
      <c r="F1781" t="s">
        <v>3951</v>
      </c>
      <c r="G1781" t="s">
        <v>7671</v>
      </c>
      <c r="H1781" t="s">
        <v>3886</v>
      </c>
      <c r="I1781" t="s">
        <v>3952</v>
      </c>
    </row>
    <row r="1782" spans="1:9" x14ac:dyDescent="0.2">
      <c r="A1782" t="s">
        <v>5499</v>
      </c>
      <c r="B1782">
        <v>47358</v>
      </c>
      <c r="C1782" t="s">
        <v>4086</v>
      </c>
      <c r="D1782" t="s">
        <v>3954</v>
      </c>
      <c r="E1782" t="s">
        <v>4137</v>
      </c>
      <c r="F1782" t="s">
        <v>3953</v>
      </c>
      <c r="G1782" t="s">
        <v>7672</v>
      </c>
      <c r="H1782" t="s">
        <v>3886</v>
      </c>
      <c r="I1782" t="s">
        <v>3954</v>
      </c>
    </row>
    <row r="1783" spans="1:9" x14ac:dyDescent="0.2">
      <c r="A1783" t="s">
        <v>5521</v>
      </c>
      <c r="B1783">
        <v>47359</v>
      </c>
      <c r="C1783" t="s">
        <v>4086</v>
      </c>
      <c r="D1783" t="s">
        <v>3956</v>
      </c>
      <c r="E1783" t="s">
        <v>4137</v>
      </c>
      <c r="F1783" t="s">
        <v>3955</v>
      </c>
      <c r="G1783" t="s">
        <v>7673</v>
      </c>
      <c r="H1783" t="s">
        <v>3886</v>
      </c>
      <c r="I1783" t="s">
        <v>3956</v>
      </c>
    </row>
    <row r="1784" spans="1:9" x14ac:dyDescent="0.2">
      <c r="A1784" t="s">
        <v>5539</v>
      </c>
      <c r="B1784">
        <v>47360</v>
      </c>
      <c r="C1784" t="s">
        <v>4086</v>
      </c>
      <c r="D1784" t="s">
        <v>3958</v>
      </c>
      <c r="E1784" t="s">
        <v>4137</v>
      </c>
      <c r="F1784" t="s">
        <v>3957</v>
      </c>
      <c r="G1784" t="s">
        <v>7674</v>
      </c>
      <c r="H1784" t="s">
        <v>3886</v>
      </c>
      <c r="I1784" t="s">
        <v>3958</v>
      </c>
    </row>
    <row r="1785" spans="1:9" x14ac:dyDescent="0.2">
      <c r="A1785" t="s">
        <v>5557</v>
      </c>
      <c r="B1785">
        <v>47361</v>
      </c>
      <c r="C1785" t="s">
        <v>4086</v>
      </c>
      <c r="D1785" t="s">
        <v>3960</v>
      </c>
      <c r="E1785" t="s">
        <v>4137</v>
      </c>
      <c r="F1785" t="s">
        <v>3959</v>
      </c>
      <c r="G1785" t="s">
        <v>7675</v>
      </c>
      <c r="H1785" t="s">
        <v>3886</v>
      </c>
      <c r="I1785" t="s">
        <v>3960</v>
      </c>
    </row>
    <row r="1786" spans="1:9" x14ac:dyDescent="0.2">
      <c r="A1786" t="s">
        <v>5575</v>
      </c>
      <c r="B1786">
        <v>47362</v>
      </c>
      <c r="C1786" t="s">
        <v>4086</v>
      </c>
      <c r="D1786" t="s">
        <v>3962</v>
      </c>
      <c r="E1786" t="s">
        <v>4137</v>
      </c>
      <c r="F1786" t="s">
        <v>3961</v>
      </c>
      <c r="G1786" t="s">
        <v>7676</v>
      </c>
      <c r="H1786" t="s">
        <v>3886</v>
      </c>
      <c r="I1786" t="s">
        <v>3962</v>
      </c>
    </row>
    <row r="1787" spans="1:9" x14ac:dyDescent="0.2">
      <c r="A1787" t="s">
        <v>5593</v>
      </c>
      <c r="B1787">
        <v>47375</v>
      </c>
      <c r="C1787" t="s">
        <v>4086</v>
      </c>
      <c r="D1787" t="s">
        <v>3964</v>
      </c>
      <c r="E1787" t="s">
        <v>4137</v>
      </c>
      <c r="F1787" t="s">
        <v>3963</v>
      </c>
      <c r="G1787" t="s">
        <v>7677</v>
      </c>
      <c r="H1787" t="s">
        <v>3886</v>
      </c>
      <c r="I1787" t="s">
        <v>3964</v>
      </c>
    </row>
    <row r="1788" spans="1:9" x14ac:dyDescent="0.2">
      <c r="A1788" t="s">
        <v>5610</v>
      </c>
      <c r="B1788">
        <v>47381</v>
      </c>
      <c r="C1788" t="s">
        <v>4086</v>
      </c>
      <c r="D1788" t="s">
        <v>3966</v>
      </c>
      <c r="E1788" t="s">
        <v>4137</v>
      </c>
      <c r="F1788" t="s">
        <v>3965</v>
      </c>
      <c r="G1788" t="s">
        <v>7678</v>
      </c>
      <c r="H1788" t="s">
        <v>3886</v>
      </c>
      <c r="I1788" t="s">
        <v>3966</v>
      </c>
    </row>
    <row r="1789" spans="1:9" x14ac:dyDescent="0.2">
      <c r="A1789" t="s">
        <v>5626</v>
      </c>
      <c r="B1789">
        <v>47382</v>
      </c>
      <c r="C1789" t="s">
        <v>4086</v>
      </c>
      <c r="D1789" t="s">
        <v>3968</v>
      </c>
      <c r="E1789" t="s">
        <v>4137</v>
      </c>
      <c r="F1789" t="s">
        <v>3967</v>
      </c>
      <c r="G1789" t="s">
        <v>7679</v>
      </c>
      <c r="H1789" t="s">
        <v>3886</v>
      </c>
      <c r="I1789" t="s">
        <v>3968</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N472"/>
  <sheetViews>
    <sheetView topLeftCell="A57" zoomScale="40" zoomScaleNormal="40" workbookViewId="0">
      <selection activeCell="D23" sqref="D23:E23"/>
    </sheetView>
  </sheetViews>
  <sheetFormatPr defaultRowHeight="13.2" x14ac:dyDescent="0.2"/>
  <cols>
    <col min="3" max="5" width="4.44140625" customWidth="1"/>
    <col min="6" max="7" width="11.44140625" customWidth="1"/>
    <col min="8" max="8" width="14.88671875" customWidth="1"/>
    <col min="9" max="9" width="16.109375" customWidth="1"/>
    <col min="10" max="10" width="9.88671875" customWidth="1"/>
    <col min="11" max="11" width="10" customWidth="1"/>
    <col min="12" max="12" width="14.109375" customWidth="1"/>
    <col min="13" max="13" width="23.88671875" customWidth="1"/>
    <col min="14" max="14" width="11.109375" customWidth="1"/>
    <col min="15" max="15" width="17.88671875" customWidth="1"/>
    <col min="16" max="25" width="18.88671875" customWidth="1"/>
    <col min="26" max="26" width="17.44140625" customWidth="1"/>
    <col min="27" max="27" width="52.44140625" customWidth="1"/>
    <col min="28" max="29" width="17.44140625" customWidth="1"/>
    <col min="30" max="32" width="13.44140625" customWidth="1"/>
    <col min="33" max="34" width="37.109375" customWidth="1"/>
    <col min="35" max="35" width="28.88671875" customWidth="1"/>
  </cols>
  <sheetData>
    <row r="1" spans="3:30" ht="14.4" x14ac:dyDescent="0.2">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4" x14ac:dyDescent="0.2">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4" x14ac:dyDescent="0.2">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4" x14ac:dyDescent="0.2">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4" x14ac:dyDescent="0.2">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4" x14ac:dyDescent="0.2">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4" x14ac:dyDescent="0.2">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4" x14ac:dyDescent="0.2">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4" x14ac:dyDescent="0.2">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x14ac:dyDescent="0.2"/>
    <row r="24" spans="3:30" ht="15" customHeight="1" x14ac:dyDescent="0.2"/>
    <row r="25" spans="3:30" ht="15" customHeight="1" x14ac:dyDescent="0.2"/>
    <row r="26" spans="3:30" ht="15" customHeight="1" x14ac:dyDescent="0.2"/>
    <row r="27" spans="3:30" ht="15" customHeight="1" x14ac:dyDescent="0.2"/>
    <row r="28" spans="3:30" ht="15" customHeight="1" x14ac:dyDescent="0.2"/>
    <row r="29" spans="3:30" ht="15" customHeight="1" x14ac:dyDescent="0.2"/>
    <row r="30" spans="3:30" ht="15" customHeight="1" x14ac:dyDescent="0.2"/>
    <row r="31" spans="3:30" ht="15" customHeight="1" x14ac:dyDescent="0.2"/>
    <row r="32" spans="3:3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0" ht="15" customHeight="1" x14ac:dyDescent="0.2"/>
    <row r="66" spans="3:40" ht="15" customHeight="1" x14ac:dyDescent="0.2"/>
    <row r="67" spans="3:40" ht="15" customHeight="1" x14ac:dyDescent="0.2"/>
    <row r="68" spans="3:40" ht="17.100000000000001" customHeight="1" thickBot="1" x14ac:dyDescent="0.25"/>
    <row r="69" spans="3:40" ht="17.100000000000001" customHeight="1" thickBot="1" x14ac:dyDescent="0.25">
      <c r="C69" s="638" t="s">
        <v>107</v>
      </c>
      <c r="D69" s="700" t="s">
        <v>4025</v>
      </c>
      <c r="E69" s="605" t="s">
        <v>109</v>
      </c>
      <c r="F69" s="627" t="s">
        <v>110</v>
      </c>
      <c r="G69" s="710" t="s">
        <v>111</v>
      </c>
      <c r="H69" s="641" t="s">
        <v>112</v>
      </c>
      <c r="I69" s="602" t="s">
        <v>113</v>
      </c>
      <c r="J69" s="602" t="s">
        <v>114</v>
      </c>
      <c r="K69" s="602" t="s">
        <v>115</v>
      </c>
      <c r="L69" s="630" t="s">
        <v>116</v>
      </c>
      <c r="M69" s="58"/>
      <c r="N69" s="170" t="s">
        <v>117</v>
      </c>
      <c r="O69" s="59"/>
      <c r="P69" s="60"/>
      <c r="Q69" s="60"/>
      <c r="R69" s="60"/>
      <c r="S69" s="59"/>
      <c r="T69" s="60"/>
      <c r="U69" s="59"/>
      <c r="V69" s="59"/>
      <c r="W69" s="59"/>
      <c r="X69" s="59"/>
      <c r="Y69" s="59"/>
      <c r="Z69" s="59"/>
      <c r="AA69" s="899" t="s">
        <v>118</v>
      </c>
      <c r="AB69" s="888" t="s">
        <v>119</v>
      </c>
      <c r="AC69" s="888" t="s">
        <v>120</v>
      </c>
      <c r="AD69" s="602" t="s">
        <v>121</v>
      </c>
      <c r="AE69" s="641" t="s">
        <v>122</v>
      </c>
      <c r="AF69" s="641" t="s">
        <v>123</v>
      </c>
      <c r="AG69" s="602" t="s">
        <v>124</v>
      </c>
      <c r="AH69" s="602" t="s">
        <v>125</v>
      </c>
      <c r="AI69" s="602" t="s">
        <v>126</v>
      </c>
      <c r="AJ69" s="602" t="s">
        <v>127</v>
      </c>
      <c r="AK69" s="602" t="s">
        <v>128</v>
      </c>
      <c r="AL69" s="889" t="s">
        <v>129</v>
      </c>
    </row>
    <row r="70" spans="3:40" ht="26.55" customHeight="1" thickBot="1" x14ac:dyDescent="0.25">
      <c r="C70" s="639"/>
      <c r="D70" s="701"/>
      <c r="E70" s="606"/>
      <c r="F70" s="628"/>
      <c r="G70" s="711"/>
      <c r="H70" s="642"/>
      <c r="I70" s="632"/>
      <c r="J70" s="632"/>
      <c r="K70" s="603"/>
      <c r="L70" s="603"/>
      <c r="M70" s="1026" t="s">
        <v>166</v>
      </c>
      <c r="N70" s="647" t="s">
        <v>167</v>
      </c>
      <c r="O70" s="1027" t="s">
        <v>168</v>
      </c>
      <c r="P70" s="646"/>
      <c r="Q70" s="646"/>
      <c r="R70" s="646"/>
      <c r="S70" s="345"/>
      <c r="T70" s="345"/>
      <c r="U70" s="346"/>
      <c r="V70" s="346"/>
      <c r="W70" s="346"/>
      <c r="X70" s="346"/>
      <c r="Y70" s="347"/>
      <c r="Z70" s="1028" t="s">
        <v>169</v>
      </c>
      <c r="AA70" s="900"/>
      <c r="AB70" s="603"/>
      <c r="AC70" s="603"/>
      <c r="AD70" s="632"/>
      <c r="AE70" s="642"/>
      <c r="AF70" s="642"/>
      <c r="AG70" s="632"/>
      <c r="AH70" s="632"/>
      <c r="AI70" s="632"/>
      <c r="AJ70" s="632"/>
      <c r="AK70" s="632"/>
      <c r="AL70" s="890"/>
    </row>
    <row r="71" spans="3:40" ht="26.55" customHeight="1" thickBot="1" x14ac:dyDescent="0.25">
      <c r="C71" s="639"/>
      <c r="D71" s="701"/>
      <c r="E71" s="606"/>
      <c r="F71" s="628"/>
      <c r="G71" s="711"/>
      <c r="H71" s="642"/>
      <c r="I71" s="632"/>
      <c r="J71" s="632"/>
      <c r="K71" s="603"/>
      <c r="L71" s="603"/>
      <c r="M71" s="603"/>
      <c r="N71" s="647"/>
      <c r="O71" s="647"/>
      <c r="P71" s="338" t="s">
        <v>170</v>
      </c>
      <c r="Q71" s="941" t="s">
        <v>171</v>
      </c>
      <c r="R71" s="699"/>
      <c r="S71" s="1029" t="s">
        <v>172</v>
      </c>
      <c r="T71" s="1029"/>
      <c r="U71" s="348" t="s">
        <v>173</v>
      </c>
      <c r="V71" s="349" t="s">
        <v>174</v>
      </c>
      <c r="W71" s="1030" t="s">
        <v>175</v>
      </c>
      <c r="X71" s="1030"/>
      <c r="Y71" s="349" t="s">
        <v>176</v>
      </c>
      <c r="Z71" s="898"/>
      <c r="AA71" s="900"/>
      <c r="AB71" s="603"/>
      <c r="AC71" s="603"/>
      <c r="AD71" s="632"/>
      <c r="AE71" s="642"/>
      <c r="AF71" s="642"/>
      <c r="AG71" s="632"/>
      <c r="AH71" s="632"/>
      <c r="AI71" s="632"/>
      <c r="AJ71" s="632"/>
      <c r="AK71" s="632"/>
      <c r="AL71" s="890"/>
    </row>
    <row r="72" spans="3:40" ht="26.55" customHeight="1" thickBot="1" x14ac:dyDescent="0.25">
      <c r="C72" s="640"/>
      <c r="D72" s="702"/>
      <c r="E72" s="607"/>
      <c r="F72" s="629"/>
      <c r="G72" s="712"/>
      <c r="H72" s="643"/>
      <c r="I72" s="633"/>
      <c r="J72" s="633"/>
      <c r="K72" s="604"/>
      <c r="L72" s="604"/>
      <c r="M72" s="604"/>
      <c r="N72" s="648"/>
      <c r="O72" s="62" t="s">
        <v>177</v>
      </c>
      <c r="P72" s="186" t="s">
        <v>178</v>
      </c>
      <c r="Q72" s="327" t="s">
        <v>179</v>
      </c>
      <c r="R72" s="61" t="s">
        <v>180</v>
      </c>
      <c r="S72" s="62" t="s">
        <v>181</v>
      </c>
      <c r="T72" s="186" t="s">
        <v>182</v>
      </c>
      <c r="U72" s="62" t="s">
        <v>183</v>
      </c>
      <c r="V72" s="194" t="s">
        <v>4026</v>
      </c>
      <c r="W72" s="328" t="s">
        <v>4027</v>
      </c>
      <c r="X72" s="193" t="s">
        <v>4028</v>
      </c>
      <c r="Y72" s="329" t="s">
        <v>4029</v>
      </c>
      <c r="Z72" s="62" t="s">
        <v>188</v>
      </c>
      <c r="AA72" s="901"/>
      <c r="AB72" s="604"/>
      <c r="AC72" s="604"/>
      <c r="AD72" s="633"/>
      <c r="AE72" s="643"/>
      <c r="AF72" s="643"/>
      <c r="AG72" s="633"/>
      <c r="AH72" s="633"/>
      <c r="AI72" s="633"/>
      <c r="AJ72" s="633"/>
      <c r="AK72" s="633"/>
      <c r="AL72" s="891"/>
    </row>
    <row r="73" spans="3:40" ht="13.35" customHeight="1" x14ac:dyDescent="0.2">
      <c r="C73" s="6">
        <v>1</v>
      </c>
      <c r="D73" s="2" t="s">
        <v>7754</v>
      </c>
      <c r="E73" s="8" t="s">
        <v>7755</v>
      </c>
      <c r="F73" s="8" t="s">
        <v>226</v>
      </c>
      <c r="G73" s="8" t="s">
        <v>226</v>
      </c>
      <c r="H73" s="8" t="s">
        <v>226</v>
      </c>
      <c r="I73" s="8" t="s">
        <v>7756</v>
      </c>
      <c r="J73" s="8" t="s">
        <v>7757</v>
      </c>
      <c r="K73" s="8" t="s">
        <v>226</v>
      </c>
      <c r="L73" s="8" t="s">
        <v>264</v>
      </c>
      <c r="M73" s="8"/>
      <c r="N73" s="8">
        <v>68078</v>
      </c>
      <c r="O73" s="8">
        <v>68078</v>
      </c>
      <c r="P73" s="8">
        <v>0</v>
      </c>
      <c r="Q73" s="8">
        <v>65730</v>
      </c>
      <c r="R73">
        <v>2348</v>
      </c>
      <c r="S73" s="8"/>
      <c r="T73" s="8"/>
      <c r="U73" s="8"/>
      <c r="V73" s="8"/>
      <c r="W73" s="8"/>
      <c r="X73" s="8"/>
      <c r="Y73" s="8"/>
      <c r="Z73" s="8">
        <v>0</v>
      </c>
      <c r="AA73" s="600" t="s">
        <v>7758</v>
      </c>
      <c r="AB73" s="8" t="s">
        <v>264</v>
      </c>
      <c r="AC73" s="8" t="s">
        <v>226</v>
      </c>
      <c r="AD73" s="8" t="s">
        <v>264</v>
      </c>
      <c r="AE73" s="8" t="s">
        <v>296</v>
      </c>
      <c r="AF73" s="8" t="s">
        <v>384</v>
      </c>
      <c r="AG73" s="8" t="s">
        <v>7759</v>
      </c>
      <c r="AH73" s="8" t="s">
        <v>7760</v>
      </c>
      <c r="AI73" s="8" t="s">
        <v>7761</v>
      </c>
      <c r="AJ73" s="8"/>
      <c r="AK73" s="8"/>
      <c r="AL73" s="3" t="s">
        <v>7762</v>
      </c>
      <c r="AM73" t="e">
        <v>#N/A</v>
      </c>
      <c r="AN73" t="e">
        <v>#N/A</v>
      </c>
    </row>
    <row r="74" spans="3:40" ht="13.35" customHeight="1" x14ac:dyDescent="0.2">
      <c r="C74" s="6">
        <v>2</v>
      </c>
      <c r="D74" s="6" t="s">
        <v>7831</v>
      </c>
      <c r="E74" t="s">
        <v>7764</v>
      </c>
      <c r="F74" t="s">
        <v>226</v>
      </c>
      <c r="G74" t="s">
        <v>226</v>
      </c>
      <c r="H74" t="s">
        <v>226</v>
      </c>
      <c r="I74" t="s">
        <v>7765</v>
      </c>
      <c r="J74" t="s">
        <v>7757</v>
      </c>
      <c r="K74" t="s">
        <v>226</v>
      </c>
      <c r="L74" t="s">
        <v>264</v>
      </c>
      <c r="N74">
        <v>2063284</v>
      </c>
      <c r="O74">
        <v>1970850</v>
      </c>
      <c r="P74">
        <v>0</v>
      </c>
      <c r="S74">
        <v>1900010</v>
      </c>
      <c r="T74">
        <v>70840</v>
      </c>
      <c r="Z74">
        <v>92434</v>
      </c>
      <c r="AA74" s="19" t="s">
        <v>7832</v>
      </c>
      <c r="AB74" t="s">
        <v>264</v>
      </c>
      <c r="AC74" t="s">
        <v>226</v>
      </c>
      <c r="AD74" t="s">
        <v>264</v>
      </c>
      <c r="AE74" t="s">
        <v>324</v>
      </c>
      <c r="AF74" t="s">
        <v>384</v>
      </c>
      <c r="AG74" t="s">
        <v>7767</v>
      </c>
      <c r="AH74" t="s">
        <v>7760</v>
      </c>
      <c r="AI74" t="s">
        <v>7761</v>
      </c>
      <c r="AL74" s="4" t="s">
        <v>7768</v>
      </c>
      <c r="AM74" t="e">
        <v>#N/A</v>
      </c>
      <c r="AN74" t="e">
        <v>#N/A</v>
      </c>
    </row>
    <row r="75" spans="3:40" ht="14.1" customHeight="1" x14ac:dyDescent="0.2">
      <c r="C75" s="6">
        <v>3</v>
      </c>
      <c r="D75" s="6"/>
      <c r="N75">
        <v>0</v>
      </c>
      <c r="O75">
        <v>0</v>
      </c>
      <c r="AL75" s="4"/>
      <c r="AM75" t="e">
        <v>#N/A</v>
      </c>
      <c r="AN75" t="e">
        <v>#N/A</v>
      </c>
    </row>
    <row r="76" spans="3:40" x14ac:dyDescent="0.2">
      <c r="C76" s="6">
        <v>4</v>
      </c>
      <c r="D76" s="6"/>
      <c r="N76">
        <v>0</v>
      </c>
      <c r="O76">
        <v>0</v>
      </c>
      <c r="AL76" s="4"/>
      <c r="AM76" t="e">
        <v>#N/A</v>
      </c>
      <c r="AN76" t="e">
        <v>#N/A</v>
      </c>
    </row>
    <row r="77" spans="3:40" x14ac:dyDescent="0.2">
      <c r="C77" s="6">
        <v>5</v>
      </c>
      <c r="D77" s="6"/>
      <c r="N77">
        <v>0</v>
      </c>
      <c r="O77">
        <v>0</v>
      </c>
      <c r="AL77" s="4"/>
      <c r="AM77" t="e">
        <v>#N/A</v>
      </c>
      <c r="AN77" t="e">
        <v>#N/A</v>
      </c>
    </row>
    <row r="78" spans="3:40" x14ac:dyDescent="0.2">
      <c r="C78" s="6">
        <v>6</v>
      </c>
      <c r="D78" s="6"/>
      <c r="N78">
        <v>0</v>
      </c>
      <c r="O78">
        <v>0</v>
      </c>
      <c r="AL78" s="4"/>
      <c r="AM78" t="e">
        <v>#N/A</v>
      </c>
      <c r="AN78" t="e">
        <v>#N/A</v>
      </c>
    </row>
    <row r="79" spans="3:40" x14ac:dyDescent="0.2">
      <c r="C79" s="6">
        <v>7</v>
      </c>
      <c r="D79" s="6"/>
      <c r="AL79" s="4"/>
    </row>
    <row r="80" spans="3:40" x14ac:dyDescent="0.2">
      <c r="C80" s="6">
        <v>8</v>
      </c>
      <c r="D80" s="6"/>
      <c r="AL80" s="4"/>
    </row>
    <row r="81" spans="3:40" x14ac:dyDescent="0.2">
      <c r="C81" s="6">
        <v>9</v>
      </c>
      <c r="D81" s="6"/>
      <c r="AL81" s="4"/>
    </row>
    <row r="82" spans="3:40" x14ac:dyDescent="0.2">
      <c r="C82" s="6">
        <v>10</v>
      </c>
      <c r="D82" s="6"/>
      <c r="AL82" s="4"/>
    </row>
    <row r="83" spans="3:40" x14ac:dyDescent="0.2">
      <c r="C83" s="6">
        <v>11</v>
      </c>
      <c r="D83" s="6"/>
      <c r="N83">
        <v>0</v>
      </c>
      <c r="O83">
        <v>0</v>
      </c>
      <c r="AL83" s="4"/>
      <c r="AM83" t="e">
        <v>#N/A</v>
      </c>
      <c r="AN83" t="e">
        <v>#N/A</v>
      </c>
    </row>
    <row r="84" spans="3:40" x14ac:dyDescent="0.2">
      <c r="C84" s="6">
        <v>12</v>
      </c>
      <c r="D84" s="6"/>
      <c r="N84">
        <v>0</v>
      </c>
      <c r="O84">
        <v>0</v>
      </c>
      <c r="AL84" s="4"/>
      <c r="AM84" t="e">
        <v>#N/A</v>
      </c>
      <c r="AN84" t="e">
        <v>#N/A</v>
      </c>
    </row>
    <row r="85" spans="3:40" x14ac:dyDescent="0.2">
      <c r="C85" s="6">
        <v>13</v>
      </c>
      <c r="D85" s="6"/>
      <c r="N85">
        <v>0</v>
      </c>
      <c r="O85">
        <v>0</v>
      </c>
      <c r="AL85" s="4"/>
      <c r="AM85" t="e">
        <v>#N/A</v>
      </c>
      <c r="AN85" t="e">
        <v>#N/A</v>
      </c>
    </row>
    <row r="86" spans="3:40" x14ac:dyDescent="0.2">
      <c r="C86" s="6">
        <v>14</v>
      </c>
      <c r="D86" s="6"/>
      <c r="N86">
        <v>0</v>
      </c>
      <c r="O86">
        <v>0</v>
      </c>
      <c r="AL86" s="4"/>
      <c r="AM86" t="e">
        <v>#N/A</v>
      </c>
      <c r="AN86" t="e">
        <v>#N/A</v>
      </c>
    </row>
    <row r="87" spans="3:40" x14ac:dyDescent="0.2">
      <c r="C87" s="6">
        <v>15</v>
      </c>
      <c r="D87" s="6"/>
      <c r="N87">
        <v>0</v>
      </c>
      <c r="O87">
        <v>0</v>
      </c>
      <c r="AL87" s="4"/>
      <c r="AM87" t="e">
        <v>#N/A</v>
      </c>
      <c r="AN87" t="e">
        <v>#N/A</v>
      </c>
    </row>
    <row r="88" spans="3:40" x14ac:dyDescent="0.2">
      <c r="C88" s="6">
        <v>16</v>
      </c>
      <c r="D88" s="6"/>
      <c r="N88">
        <v>0</v>
      </c>
      <c r="O88">
        <v>0</v>
      </c>
      <c r="AL88" s="4"/>
      <c r="AM88" t="e">
        <v>#N/A</v>
      </c>
      <c r="AN88" t="e">
        <v>#N/A</v>
      </c>
    </row>
    <row r="89" spans="3:40" x14ac:dyDescent="0.2">
      <c r="C89" s="6">
        <v>17</v>
      </c>
      <c r="D89" s="6"/>
      <c r="N89">
        <v>0</v>
      </c>
      <c r="O89">
        <v>0</v>
      </c>
      <c r="AL89" s="4"/>
      <c r="AM89" t="e">
        <v>#N/A</v>
      </c>
      <c r="AN89" t="e">
        <v>#N/A</v>
      </c>
    </row>
    <row r="90" spans="3:40" x14ac:dyDescent="0.2">
      <c r="C90" s="6">
        <v>18</v>
      </c>
      <c r="D90" s="6"/>
      <c r="N90">
        <v>0</v>
      </c>
      <c r="O90">
        <v>0</v>
      </c>
      <c r="AL90" s="4"/>
      <c r="AM90" t="e">
        <v>#N/A</v>
      </c>
      <c r="AN90" t="e">
        <v>#N/A</v>
      </c>
    </row>
    <row r="91" spans="3:40" x14ac:dyDescent="0.2">
      <c r="C91" s="6">
        <v>19</v>
      </c>
      <c r="D91" s="6"/>
      <c r="N91">
        <v>0</v>
      </c>
      <c r="O91">
        <v>0</v>
      </c>
      <c r="AL91" s="4"/>
      <c r="AM91" t="e">
        <v>#N/A</v>
      </c>
      <c r="AN91" t="e">
        <v>#N/A</v>
      </c>
    </row>
    <row r="92" spans="3:40" x14ac:dyDescent="0.2">
      <c r="C92" s="6">
        <v>20</v>
      </c>
      <c r="D92" s="6"/>
      <c r="N92">
        <v>0</v>
      </c>
      <c r="O92">
        <v>0</v>
      </c>
      <c r="AL92" s="4"/>
      <c r="AM92" t="e">
        <v>#N/A</v>
      </c>
      <c r="AN92" t="e">
        <v>#N/A</v>
      </c>
    </row>
    <row r="93" spans="3:40" x14ac:dyDescent="0.2">
      <c r="C93" s="6">
        <v>21</v>
      </c>
      <c r="D93" s="6"/>
      <c r="N93">
        <v>0</v>
      </c>
      <c r="O93">
        <v>0</v>
      </c>
      <c r="AL93" s="4"/>
      <c r="AM93" t="e">
        <v>#N/A</v>
      </c>
      <c r="AN93" t="e">
        <v>#N/A</v>
      </c>
    </row>
    <row r="94" spans="3:40" x14ac:dyDescent="0.2">
      <c r="C94" s="6">
        <v>22</v>
      </c>
      <c r="D94" s="6"/>
      <c r="N94">
        <v>0</v>
      </c>
      <c r="O94">
        <v>0</v>
      </c>
      <c r="AL94" s="4"/>
      <c r="AM94" t="e">
        <v>#N/A</v>
      </c>
      <c r="AN94" t="e">
        <v>#N/A</v>
      </c>
    </row>
    <row r="95" spans="3:40" x14ac:dyDescent="0.2">
      <c r="C95" s="6">
        <v>23</v>
      </c>
      <c r="D95" s="6"/>
      <c r="N95">
        <v>0</v>
      </c>
      <c r="O95">
        <v>0</v>
      </c>
      <c r="AL95" s="4"/>
      <c r="AM95" t="e">
        <v>#N/A</v>
      </c>
      <c r="AN95" t="e">
        <v>#N/A</v>
      </c>
    </row>
    <row r="96" spans="3:40" x14ac:dyDescent="0.2">
      <c r="C96" s="6">
        <v>24</v>
      </c>
      <c r="D96" s="6"/>
      <c r="N96">
        <v>0</v>
      </c>
      <c r="O96">
        <v>0</v>
      </c>
      <c r="AL96" s="4"/>
      <c r="AM96" t="e">
        <v>#N/A</v>
      </c>
      <c r="AN96" t="e">
        <v>#N/A</v>
      </c>
    </row>
    <row r="97" spans="3:40" x14ac:dyDescent="0.2">
      <c r="C97" s="6">
        <v>25</v>
      </c>
      <c r="D97" s="6"/>
      <c r="N97">
        <v>0</v>
      </c>
      <c r="O97">
        <v>0</v>
      </c>
      <c r="AL97" s="4"/>
      <c r="AM97" t="e">
        <v>#N/A</v>
      </c>
      <c r="AN97" t="e">
        <v>#N/A</v>
      </c>
    </row>
    <row r="98" spans="3:40" x14ac:dyDescent="0.2">
      <c r="C98" s="6">
        <v>26</v>
      </c>
      <c r="D98" s="6"/>
      <c r="N98">
        <v>0</v>
      </c>
      <c r="O98">
        <v>0</v>
      </c>
      <c r="AL98" s="4"/>
      <c r="AM98" t="e">
        <v>#N/A</v>
      </c>
      <c r="AN98" t="e">
        <v>#N/A</v>
      </c>
    </row>
    <row r="99" spans="3:40" x14ac:dyDescent="0.2">
      <c r="C99" s="6">
        <v>27</v>
      </c>
      <c r="D99" s="6"/>
      <c r="N99">
        <v>0</v>
      </c>
      <c r="O99">
        <v>0</v>
      </c>
      <c r="AL99" s="4"/>
      <c r="AM99" t="e">
        <v>#N/A</v>
      </c>
      <c r="AN99" t="e">
        <v>#N/A</v>
      </c>
    </row>
    <row r="100" spans="3:40" x14ac:dyDescent="0.2">
      <c r="C100" s="6">
        <v>28</v>
      </c>
      <c r="D100" s="6"/>
      <c r="N100">
        <v>0</v>
      </c>
      <c r="O100">
        <v>0</v>
      </c>
      <c r="AL100" s="4"/>
      <c r="AM100" t="e">
        <v>#N/A</v>
      </c>
      <c r="AN100" t="e">
        <v>#N/A</v>
      </c>
    </row>
    <row r="101" spans="3:40" x14ac:dyDescent="0.2">
      <c r="C101" s="6">
        <v>29</v>
      </c>
      <c r="D101" s="6"/>
      <c r="N101">
        <v>0</v>
      </c>
      <c r="O101">
        <v>0</v>
      </c>
      <c r="AL101" s="4"/>
      <c r="AM101" t="e">
        <v>#N/A</v>
      </c>
      <c r="AN101" t="e">
        <v>#N/A</v>
      </c>
    </row>
    <row r="102" spans="3:40" x14ac:dyDescent="0.2">
      <c r="C102" s="6">
        <v>30</v>
      </c>
      <c r="D102" s="6"/>
      <c r="N102">
        <v>0</v>
      </c>
      <c r="O102">
        <v>0</v>
      </c>
      <c r="AL102" s="4"/>
      <c r="AM102" t="e">
        <v>#N/A</v>
      </c>
      <c r="AN102" t="e">
        <v>#N/A</v>
      </c>
    </row>
    <row r="103" spans="3:40" x14ac:dyDescent="0.2">
      <c r="C103" s="6">
        <v>31</v>
      </c>
      <c r="D103" s="6"/>
      <c r="N103">
        <v>0</v>
      </c>
      <c r="O103">
        <v>0</v>
      </c>
      <c r="AL103" s="4"/>
      <c r="AM103" t="e">
        <v>#N/A</v>
      </c>
      <c r="AN103" t="e">
        <v>#N/A</v>
      </c>
    </row>
    <row r="104" spans="3:40" x14ac:dyDescent="0.2">
      <c r="C104" s="6">
        <v>32</v>
      </c>
      <c r="D104" s="6"/>
      <c r="N104">
        <v>0</v>
      </c>
      <c r="O104">
        <v>0</v>
      </c>
      <c r="AL104" s="4"/>
      <c r="AM104" t="e">
        <v>#N/A</v>
      </c>
      <c r="AN104" t="e">
        <v>#N/A</v>
      </c>
    </row>
    <row r="105" spans="3:40" x14ac:dyDescent="0.2">
      <c r="C105" s="6">
        <v>33</v>
      </c>
      <c r="D105" s="6"/>
      <c r="N105">
        <v>0</v>
      </c>
      <c r="O105">
        <v>0</v>
      </c>
      <c r="AL105" s="4"/>
      <c r="AM105" t="e">
        <v>#N/A</v>
      </c>
      <c r="AN105" t="e">
        <v>#N/A</v>
      </c>
    </row>
    <row r="106" spans="3:40" x14ac:dyDescent="0.2">
      <c r="C106" s="6">
        <v>34</v>
      </c>
      <c r="D106" s="6"/>
      <c r="N106">
        <v>0</v>
      </c>
      <c r="O106">
        <v>0</v>
      </c>
      <c r="AL106" s="4"/>
      <c r="AM106" t="e">
        <v>#N/A</v>
      </c>
      <c r="AN106" t="e">
        <v>#N/A</v>
      </c>
    </row>
    <row r="107" spans="3:40" x14ac:dyDescent="0.2">
      <c r="C107" s="6">
        <v>35</v>
      </c>
      <c r="D107" s="6"/>
      <c r="N107">
        <v>0</v>
      </c>
      <c r="O107">
        <v>0</v>
      </c>
      <c r="AL107" s="4"/>
      <c r="AM107" t="e">
        <v>#N/A</v>
      </c>
      <c r="AN107" t="e">
        <v>#N/A</v>
      </c>
    </row>
    <row r="108" spans="3:40" x14ac:dyDescent="0.2">
      <c r="C108" s="6">
        <v>36</v>
      </c>
      <c r="D108" s="6"/>
      <c r="N108">
        <v>0</v>
      </c>
      <c r="O108">
        <v>0</v>
      </c>
      <c r="AL108" s="4"/>
      <c r="AM108" t="e">
        <v>#N/A</v>
      </c>
      <c r="AN108" t="e">
        <v>#N/A</v>
      </c>
    </row>
    <row r="109" spans="3:40" x14ac:dyDescent="0.2">
      <c r="C109" s="6">
        <v>37</v>
      </c>
      <c r="D109" s="6"/>
      <c r="N109">
        <v>0</v>
      </c>
      <c r="O109">
        <v>0</v>
      </c>
      <c r="AL109" s="4"/>
      <c r="AM109" t="e">
        <v>#N/A</v>
      </c>
      <c r="AN109" t="e">
        <v>#N/A</v>
      </c>
    </row>
    <row r="110" spans="3:40" x14ac:dyDescent="0.2">
      <c r="C110" s="6">
        <v>38</v>
      </c>
      <c r="D110" s="6"/>
      <c r="N110">
        <v>0</v>
      </c>
      <c r="O110">
        <v>0</v>
      </c>
      <c r="AL110" s="4"/>
      <c r="AM110" t="e">
        <v>#N/A</v>
      </c>
      <c r="AN110" t="e">
        <v>#N/A</v>
      </c>
    </row>
    <row r="111" spans="3:40" x14ac:dyDescent="0.2">
      <c r="C111" s="6">
        <v>39</v>
      </c>
      <c r="D111" s="6"/>
      <c r="N111">
        <v>0</v>
      </c>
      <c r="O111">
        <v>0</v>
      </c>
      <c r="AL111" s="4"/>
      <c r="AM111" t="e">
        <v>#N/A</v>
      </c>
      <c r="AN111" t="e">
        <v>#N/A</v>
      </c>
    </row>
    <row r="112" spans="3:40" x14ac:dyDescent="0.2">
      <c r="C112" s="6">
        <v>40</v>
      </c>
      <c r="D112" s="6"/>
      <c r="N112">
        <v>0</v>
      </c>
      <c r="O112">
        <v>0</v>
      </c>
      <c r="AL112" s="4"/>
      <c r="AM112" t="e">
        <v>#N/A</v>
      </c>
      <c r="AN112" t="e">
        <v>#N/A</v>
      </c>
    </row>
    <row r="113" spans="3:40" x14ac:dyDescent="0.2">
      <c r="C113" s="6">
        <v>41</v>
      </c>
      <c r="D113" s="6"/>
      <c r="N113">
        <v>0</v>
      </c>
      <c r="O113">
        <v>0</v>
      </c>
      <c r="AL113" s="4"/>
      <c r="AM113" t="e">
        <v>#N/A</v>
      </c>
      <c r="AN113" t="e">
        <v>#N/A</v>
      </c>
    </row>
    <row r="114" spans="3:40" x14ac:dyDescent="0.2">
      <c r="C114" s="6">
        <v>42</v>
      </c>
      <c r="D114" s="6"/>
      <c r="N114">
        <v>0</v>
      </c>
      <c r="O114">
        <v>0</v>
      </c>
      <c r="AL114" s="4"/>
      <c r="AM114" t="e">
        <v>#N/A</v>
      </c>
      <c r="AN114" t="e">
        <v>#N/A</v>
      </c>
    </row>
    <row r="115" spans="3:40" x14ac:dyDescent="0.2">
      <c r="C115" s="6">
        <v>43</v>
      </c>
      <c r="D115" s="6"/>
      <c r="N115">
        <v>0</v>
      </c>
      <c r="O115">
        <v>0</v>
      </c>
      <c r="AL115" s="4"/>
      <c r="AM115" t="e">
        <v>#N/A</v>
      </c>
      <c r="AN115" t="e">
        <v>#N/A</v>
      </c>
    </row>
    <row r="116" spans="3:40" x14ac:dyDescent="0.2">
      <c r="C116" s="6">
        <v>44</v>
      </c>
      <c r="D116" s="6"/>
      <c r="N116">
        <v>0</v>
      </c>
      <c r="O116">
        <v>0</v>
      </c>
      <c r="AL116" s="4"/>
      <c r="AM116" t="e">
        <v>#N/A</v>
      </c>
      <c r="AN116" t="e">
        <v>#N/A</v>
      </c>
    </row>
    <row r="117" spans="3:40" x14ac:dyDescent="0.2">
      <c r="C117" s="6">
        <v>45</v>
      </c>
      <c r="D117" s="6"/>
      <c r="N117">
        <v>0</v>
      </c>
      <c r="O117">
        <v>0</v>
      </c>
      <c r="AL117" s="4"/>
      <c r="AM117" t="e">
        <v>#N/A</v>
      </c>
      <c r="AN117" t="e">
        <v>#N/A</v>
      </c>
    </row>
    <row r="118" spans="3:40" x14ac:dyDescent="0.2">
      <c r="C118" s="6">
        <v>46</v>
      </c>
      <c r="D118" s="6"/>
      <c r="N118">
        <v>0</v>
      </c>
      <c r="O118">
        <v>0</v>
      </c>
      <c r="AL118" s="4"/>
      <c r="AM118" t="e">
        <v>#N/A</v>
      </c>
      <c r="AN118" t="e">
        <v>#N/A</v>
      </c>
    </row>
    <row r="119" spans="3:40" x14ac:dyDescent="0.2">
      <c r="C119" s="6">
        <v>47</v>
      </c>
      <c r="D119" s="6"/>
      <c r="N119">
        <v>0</v>
      </c>
      <c r="O119">
        <v>0</v>
      </c>
      <c r="AL119" s="4"/>
      <c r="AM119" t="e">
        <v>#N/A</v>
      </c>
      <c r="AN119" t="e">
        <v>#N/A</v>
      </c>
    </row>
    <row r="120" spans="3:40" x14ac:dyDescent="0.2">
      <c r="C120" s="6">
        <v>48</v>
      </c>
      <c r="D120" s="6"/>
      <c r="N120">
        <v>0</v>
      </c>
      <c r="O120">
        <v>0</v>
      </c>
      <c r="AL120" s="4"/>
      <c r="AM120" t="e">
        <v>#N/A</v>
      </c>
      <c r="AN120" t="e">
        <v>#N/A</v>
      </c>
    </row>
    <row r="121" spans="3:40" x14ac:dyDescent="0.2">
      <c r="C121" s="6">
        <v>49</v>
      </c>
      <c r="D121" s="6"/>
      <c r="N121">
        <v>0</v>
      </c>
      <c r="O121">
        <v>0</v>
      </c>
      <c r="AL121" s="4"/>
      <c r="AM121" t="e">
        <v>#N/A</v>
      </c>
      <c r="AN121" t="e">
        <v>#N/A</v>
      </c>
    </row>
    <row r="122" spans="3:40" x14ac:dyDescent="0.2">
      <c r="C122" s="6">
        <v>50</v>
      </c>
      <c r="D122" s="6"/>
      <c r="N122">
        <v>0</v>
      </c>
      <c r="O122">
        <v>0</v>
      </c>
      <c r="AL122" s="4"/>
      <c r="AM122" t="e">
        <v>#N/A</v>
      </c>
      <c r="AN122" t="e">
        <v>#N/A</v>
      </c>
    </row>
    <row r="123" spans="3:40" x14ac:dyDescent="0.2">
      <c r="C123" s="6">
        <v>51</v>
      </c>
      <c r="D123" s="6"/>
      <c r="N123">
        <v>0</v>
      </c>
      <c r="O123">
        <v>0</v>
      </c>
      <c r="AL123" s="4"/>
      <c r="AM123" t="e">
        <v>#N/A</v>
      </c>
      <c r="AN123" t="e">
        <v>#N/A</v>
      </c>
    </row>
    <row r="124" spans="3:40" x14ac:dyDescent="0.2">
      <c r="C124" s="6">
        <v>52</v>
      </c>
      <c r="D124" s="6"/>
      <c r="N124">
        <v>0</v>
      </c>
      <c r="O124">
        <v>0</v>
      </c>
      <c r="AL124" s="4"/>
      <c r="AM124" t="e">
        <v>#N/A</v>
      </c>
      <c r="AN124" t="e">
        <v>#N/A</v>
      </c>
    </row>
    <row r="125" spans="3:40" x14ac:dyDescent="0.2">
      <c r="C125" s="6">
        <v>53</v>
      </c>
      <c r="D125" s="6"/>
      <c r="N125">
        <v>0</v>
      </c>
      <c r="O125">
        <v>0</v>
      </c>
      <c r="AL125" s="4"/>
      <c r="AM125" t="e">
        <v>#N/A</v>
      </c>
      <c r="AN125" t="e">
        <v>#N/A</v>
      </c>
    </row>
    <row r="126" spans="3:40" x14ac:dyDescent="0.2">
      <c r="C126" s="6">
        <v>54</v>
      </c>
      <c r="D126" s="6"/>
      <c r="N126">
        <v>0</v>
      </c>
      <c r="O126">
        <v>0</v>
      </c>
      <c r="AL126" s="4"/>
      <c r="AM126" t="e">
        <v>#N/A</v>
      </c>
      <c r="AN126" t="e">
        <v>#N/A</v>
      </c>
    </row>
    <row r="127" spans="3:40" x14ac:dyDescent="0.2">
      <c r="C127" s="6">
        <v>55</v>
      </c>
      <c r="D127" s="6"/>
      <c r="N127">
        <v>0</v>
      </c>
      <c r="O127">
        <v>0</v>
      </c>
      <c r="AL127" s="4"/>
      <c r="AM127" t="e">
        <v>#N/A</v>
      </c>
      <c r="AN127" t="e">
        <v>#N/A</v>
      </c>
    </row>
    <row r="128" spans="3:40" x14ac:dyDescent="0.2">
      <c r="C128" s="6">
        <v>56</v>
      </c>
      <c r="D128" s="6"/>
      <c r="N128">
        <v>0</v>
      </c>
      <c r="O128">
        <v>0</v>
      </c>
      <c r="AL128" s="4"/>
      <c r="AM128" t="e">
        <v>#N/A</v>
      </c>
      <c r="AN128" t="e">
        <v>#N/A</v>
      </c>
    </row>
    <row r="129" spans="3:40" x14ac:dyDescent="0.2">
      <c r="C129" s="6">
        <v>57</v>
      </c>
      <c r="D129" s="6"/>
      <c r="N129">
        <v>0</v>
      </c>
      <c r="O129">
        <v>0</v>
      </c>
      <c r="AL129" s="4"/>
      <c r="AM129" t="e">
        <v>#N/A</v>
      </c>
      <c r="AN129" t="e">
        <v>#N/A</v>
      </c>
    </row>
    <row r="130" spans="3:40" x14ac:dyDescent="0.2">
      <c r="C130" s="6">
        <v>58</v>
      </c>
      <c r="D130" s="6"/>
      <c r="N130">
        <v>0</v>
      </c>
      <c r="O130">
        <v>0</v>
      </c>
      <c r="AL130" s="4"/>
      <c r="AM130" t="e">
        <v>#N/A</v>
      </c>
      <c r="AN130" t="e">
        <v>#N/A</v>
      </c>
    </row>
    <row r="131" spans="3:40" x14ac:dyDescent="0.2">
      <c r="C131" s="6">
        <v>59</v>
      </c>
      <c r="D131" s="6"/>
      <c r="N131">
        <v>0</v>
      </c>
      <c r="O131">
        <v>0</v>
      </c>
      <c r="AL131" s="4"/>
      <c r="AM131" t="e">
        <v>#N/A</v>
      </c>
      <c r="AN131" t="e">
        <v>#N/A</v>
      </c>
    </row>
    <row r="132" spans="3:40" x14ac:dyDescent="0.2">
      <c r="C132" s="6">
        <v>60</v>
      </c>
      <c r="D132" s="6"/>
      <c r="N132">
        <v>0</v>
      </c>
      <c r="O132">
        <v>0</v>
      </c>
      <c r="AL132" s="4"/>
      <c r="AM132" t="e">
        <v>#N/A</v>
      </c>
      <c r="AN132" t="e">
        <v>#N/A</v>
      </c>
    </row>
    <row r="133" spans="3:40" x14ac:dyDescent="0.2">
      <c r="C133" s="6">
        <v>61</v>
      </c>
      <c r="D133" s="6"/>
      <c r="N133">
        <v>0</v>
      </c>
      <c r="O133">
        <v>0</v>
      </c>
      <c r="AL133" s="4"/>
      <c r="AM133" t="e">
        <v>#N/A</v>
      </c>
      <c r="AN133" t="e">
        <v>#N/A</v>
      </c>
    </row>
    <row r="134" spans="3:40" x14ac:dyDescent="0.2">
      <c r="C134" s="6">
        <v>62</v>
      </c>
      <c r="D134" s="6"/>
      <c r="N134">
        <v>0</v>
      </c>
      <c r="O134">
        <v>0</v>
      </c>
      <c r="AL134" s="4"/>
      <c r="AM134" t="e">
        <v>#N/A</v>
      </c>
      <c r="AN134" t="e">
        <v>#N/A</v>
      </c>
    </row>
    <row r="135" spans="3:40" x14ac:dyDescent="0.2">
      <c r="C135" s="6">
        <v>63</v>
      </c>
      <c r="D135" s="6"/>
      <c r="N135">
        <v>0</v>
      </c>
      <c r="O135">
        <v>0</v>
      </c>
      <c r="AL135" s="4"/>
      <c r="AM135" t="e">
        <v>#N/A</v>
      </c>
      <c r="AN135" t="e">
        <v>#N/A</v>
      </c>
    </row>
    <row r="136" spans="3:40" x14ac:dyDescent="0.2">
      <c r="C136" s="6">
        <v>64</v>
      </c>
      <c r="D136" s="6"/>
      <c r="N136">
        <v>0</v>
      </c>
      <c r="O136">
        <v>0</v>
      </c>
      <c r="AL136" s="4"/>
      <c r="AM136" t="e">
        <v>#N/A</v>
      </c>
      <c r="AN136" t="e">
        <v>#N/A</v>
      </c>
    </row>
    <row r="137" spans="3:40" x14ac:dyDescent="0.2">
      <c r="C137" s="6">
        <v>65</v>
      </c>
      <c r="D137" s="6"/>
      <c r="N137">
        <v>0</v>
      </c>
      <c r="O137">
        <v>0</v>
      </c>
      <c r="AL137" s="4"/>
      <c r="AM137" t="e">
        <v>#N/A</v>
      </c>
      <c r="AN137" t="e">
        <v>#N/A</v>
      </c>
    </row>
    <row r="138" spans="3:40" x14ac:dyDescent="0.2">
      <c r="C138" s="6">
        <v>66</v>
      </c>
      <c r="D138" s="6"/>
      <c r="N138">
        <v>0</v>
      </c>
      <c r="O138">
        <v>0</v>
      </c>
      <c r="AL138" s="4"/>
      <c r="AM138" t="e">
        <v>#N/A</v>
      </c>
      <c r="AN138" t="e">
        <v>#N/A</v>
      </c>
    </row>
    <row r="139" spans="3:40" x14ac:dyDescent="0.2">
      <c r="C139" s="6">
        <v>67</v>
      </c>
      <c r="D139" s="6"/>
      <c r="N139">
        <v>0</v>
      </c>
      <c r="O139">
        <v>0</v>
      </c>
      <c r="AL139" s="4"/>
      <c r="AM139" t="e">
        <v>#N/A</v>
      </c>
      <c r="AN139" t="e">
        <v>#N/A</v>
      </c>
    </row>
    <row r="140" spans="3:40" x14ac:dyDescent="0.2">
      <c r="C140" s="6">
        <v>68</v>
      </c>
      <c r="D140" s="6"/>
      <c r="N140">
        <v>0</v>
      </c>
      <c r="O140">
        <v>0</v>
      </c>
      <c r="AL140" s="4"/>
      <c r="AM140" t="e">
        <v>#N/A</v>
      </c>
      <c r="AN140" t="e">
        <v>#N/A</v>
      </c>
    </row>
    <row r="141" spans="3:40" x14ac:dyDescent="0.2">
      <c r="C141" s="6">
        <v>69</v>
      </c>
      <c r="D141" s="6"/>
      <c r="N141">
        <v>0</v>
      </c>
      <c r="O141">
        <v>0</v>
      </c>
      <c r="AL141" s="4"/>
      <c r="AM141" t="e">
        <v>#N/A</v>
      </c>
      <c r="AN141" t="e">
        <v>#N/A</v>
      </c>
    </row>
    <row r="142" spans="3:40" x14ac:dyDescent="0.2">
      <c r="C142" s="6">
        <v>70</v>
      </c>
      <c r="D142" s="6"/>
      <c r="N142">
        <v>0</v>
      </c>
      <c r="O142">
        <v>0</v>
      </c>
      <c r="AL142" s="4"/>
      <c r="AM142" t="e">
        <v>#N/A</v>
      </c>
      <c r="AN142" t="e">
        <v>#N/A</v>
      </c>
    </row>
    <row r="143" spans="3:40" x14ac:dyDescent="0.2">
      <c r="C143" s="6">
        <v>71</v>
      </c>
      <c r="D143" s="6"/>
      <c r="N143">
        <v>0</v>
      </c>
      <c r="O143">
        <v>0</v>
      </c>
      <c r="AL143" s="4"/>
      <c r="AM143" t="e">
        <v>#N/A</v>
      </c>
      <c r="AN143" t="e">
        <v>#N/A</v>
      </c>
    </row>
    <row r="144" spans="3:40" x14ac:dyDescent="0.2">
      <c r="C144" s="6">
        <v>72</v>
      </c>
      <c r="D144" s="6"/>
      <c r="N144">
        <v>0</v>
      </c>
      <c r="O144">
        <v>0</v>
      </c>
      <c r="AL144" s="4"/>
      <c r="AM144" t="e">
        <v>#N/A</v>
      </c>
      <c r="AN144" t="e">
        <v>#N/A</v>
      </c>
    </row>
    <row r="145" spans="3:40" x14ac:dyDescent="0.2">
      <c r="C145" s="6">
        <v>73</v>
      </c>
      <c r="D145" s="6"/>
      <c r="N145">
        <v>0</v>
      </c>
      <c r="O145">
        <v>0</v>
      </c>
      <c r="AL145" s="4"/>
      <c r="AM145" t="e">
        <v>#N/A</v>
      </c>
      <c r="AN145" t="e">
        <v>#N/A</v>
      </c>
    </row>
    <row r="146" spans="3:40" x14ac:dyDescent="0.2">
      <c r="C146" s="6">
        <v>74</v>
      </c>
      <c r="D146" s="6"/>
      <c r="N146">
        <v>0</v>
      </c>
      <c r="O146">
        <v>0</v>
      </c>
      <c r="AL146" s="4"/>
      <c r="AM146" t="e">
        <v>#N/A</v>
      </c>
      <c r="AN146" t="e">
        <v>#N/A</v>
      </c>
    </row>
    <row r="147" spans="3:40" x14ac:dyDescent="0.2">
      <c r="C147" s="6">
        <v>75</v>
      </c>
      <c r="D147" s="6"/>
      <c r="N147">
        <v>0</v>
      </c>
      <c r="O147">
        <v>0</v>
      </c>
      <c r="AL147" s="4"/>
      <c r="AM147" t="e">
        <v>#N/A</v>
      </c>
      <c r="AN147" t="e">
        <v>#N/A</v>
      </c>
    </row>
    <row r="148" spans="3:40" x14ac:dyDescent="0.2">
      <c r="C148" s="6">
        <v>76</v>
      </c>
      <c r="D148" s="6"/>
      <c r="N148">
        <v>0</v>
      </c>
      <c r="O148">
        <v>0</v>
      </c>
      <c r="AL148" s="4"/>
      <c r="AM148" t="e">
        <v>#N/A</v>
      </c>
      <c r="AN148" t="e">
        <v>#N/A</v>
      </c>
    </row>
    <row r="149" spans="3:40" x14ac:dyDescent="0.2">
      <c r="C149" s="6">
        <v>77</v>
      </c>
      <c r="D149" s="6"/>
      <c r="N149">
        <v>0</v>
      </c>
      <c r="O149">
        <v>0</v>
      </c>
      <c r="AL149" s="4"/>
      <c r="AM149" t="e">
        <v>#N/A</v>
      </c>
      <c r="AN149" t="e">
        <v>#N/A</v>
      </c>
    </row>
    <row r="150" spans="3:40" x14ac:dyDescent="0.2">
      <c r="C150" s="6">
        <v>78</v>
      </c>
      <c r="D150" s="6"/>
      <c r="N150">
        <v>0</v>
      </c>
      <c r="O150">
        <v>0</v>
      </c>
      <c r="AL150" s="4"/>
      <c r="AM150" t="e">
        <v>#N/A</v>
      </c>
      <c r="AN150" t="e">
        <v>#N/A</v>
      </c>
    </row>
    <row r="151" spans="3:40" x14ac:dyDescent="0.2">
      <c r="C151" s="6">
        <v>79</v>
      </c>
      <c r="D151" s="6"/>
      <c r="N151">
        <v>0</v>
      </c>
      <c r="O151">
        <v>0</v>
      </c>
      <c r="AL151" s="4"/>
      <c r="AM151" t="e">
        <v>#N/A</v>
      </c>
      <c r="AN151" t="e">
        <v>#N/A</v>
      </c>
    </row>
    <row r="152" spans="3:40" x14ac:dyDescent="0.2">
      <c r="C152" s="6">
        <v>80</v>
      </c>
      <c r="D152" s="6"/>
      <c r="N152">
        <v>0</v>
      </c>
      <c r="O152">
        <v>0</v>
      </c>
      <c r="AL152" s="4"/>
      <c r="AM152" t="e">
        <v>#N/A</v>
      </c>
      <c r="AN152" t="e">
        <v>#N/A</v>
      </c>
    </row>
    <row r="153" spans="3:40" x14ac:dyDescent="0.2">
      <c r="C153" s="6">
        <v>81</v>
      </c>
      <c r="D153" s="6"/>
      <c r="N153">
        <v>0</v>
      </c>
      <c r="O153">
        <v>0</v>
      </c>
      <c r="AL153" s="4"/>
      <c r="AM153" t="e">
        <v>#N/A</v>
      </c>
      <c r="AN153" t="e">
        <v>#N/A</v>
      </c>
    </row>
    <row r="154" spans="3:40" x14ac:dyDescent="0.2">
      <c r="C154" s="6">
        <v>82</v>
      </c>
      <c r="D154" s="6"/>
      <c r="N154">
        <v>0</v>
      </c>
      <c r="O154">
        <v>0</v>
      </c>
      <c r="AL154" s="4"/>
      <c r="AM154" t="e">
        <v>#N/A</v>
      </c>
      <c r="AN154" t="e">
        <v>#N/A</v>
      </c>
    </row>
    <row r="155" spans="3:40" x14ac:dyDescent="0.2">
      <c r="C155" s="6">
        <v>83</v>
      </c>
      <c r="D155" s="6"/>
      <c r="N155">
        <v>0</v>
      </c>
      <c r="O155">
        <v>0</v>
      </c>
      <c r="AL155" s="4"/>
      <c r="AM155" t="e">
        <v>#N/A</v>
      </c>
      <c r="AN155" t="e">
        <v>#N/A</v>
      </c>
    </row>
    <row r="156" spans="3:40" x14ac:dyDescent="0.2">
      <c r="C156" s="6">
        <v>84</v>
      </c>
      <c r="D156" s="6"/>
      <c r="N156">
        <v>0</v>
      </c>
      <c r="O156">
        <v>0</v>
      </c>
      <c r="AL156" s="4"/>
      <c r="AM156" t="e">
        <v>#N/A</v>
      </c>
      <c r="AN156" t="e">
        <v>#N/A</v>
      </c>
    </row>
    <row r="157" spans="3:40" x14ac:dyDescent="0.2">
      <c r="C157" s="6">
        <v>85</v>
      </c>
      <c r="D157" s="6"/>
      <c r="N157">
        <v>0</v>
      </c>
      <c r="O157">
        <v>0</v>
      </c>
      <c r="AL157" s="4"/>
      <c r="AM157" t="e">
        <v>#N/A</v>
      </c>
      <c r="AN157" t="e">
        <v>#N/A</v>
      </c>
    </row>
    <row r="158" spans="3:40" x14ac:dyDescent="0.2">
      <c r="C158" s="6">
        <v>86</v>
      </c>
      <c r="D158" s="6"/>
      <c r="N158">
        <v>0</v>
      </c>
      <c r="O158">
        <v>0</v>
      </c>
      <c r="AL158" s="4"/>
      <c r="AM158" t="e">
        <v>#N/A</v>
      </c>
      <c r="AN158" t="e">
        <v>#N/A</v>
      </c>
    </row>
    <row r="159" spans="3:40" x14ac:dyDescent="0.2">
      <c r="C159" s="6">
        <v>87</v>
      </c>
      <c r="D159" s="6"/>
      <c r="N159">
        <v>0</v>
      </c>
      <c r="O159">
        <v>0</v>
      </c>
      <c r="AL159" s="4"/>
      <c r="AM159" t="e">
        <v>#N/A</v>
      </c>
      <c r="AN159" t="e">
        <v>#N/A</v>
      </c>
    </row>
    <row r="160" spans="3:40" x14ac:dyDescent="0.2">
      <c r="C160" s="6">
        <v>88</v>
      </c>
      <c r="D160" s="6"/>
      <c r="N160">
        <v>0</v>
      </c>
      <c r="O160">
        <v>0</v>
      </c>
      <c r="AL160" s="4"/>
      <c r="AM160" t="e">
        <v>#N/A</v>
      </c>
      <c r="AN160" t="e">
        <v>#N/A</v>
      </c>
    </row>
    <row r="161" spans="3:40" x14ac:dyDescent="0.2">
      <c r="C161" s="6">
        <v>89</v>
      </c>
      <c r="D161" s="6"/>
      <c r="N161">
        <v>0</v>
      </c>
      <c r="O161">
        <v>0</v>
      </c>
      <c r="AL161" s="4"/>
      <c r="AM161" t="e">
        <v>#N/A</v>
      </c>
      <c r="AN161" t="e">
        <v>#N/A</v>
      </c>
    </row>
    <row r="162" spans="3:40" x14ac:dyDescent="0.2">
      <c r="C162" s="6">
        <v>90</v>
      </c>
      <c r="D162" s="6"/>
      <c r="N162">
        <v>0</v>
      </c>
      <c r="O162">
        <v>0</v>
      </c>
      <c r="AL162" s="4"/>
      <c r="AM162" t="e">
        <v>#N/A</v>
      </c>
      <c r="AN162" t="e">
        <v>#N/A</v>
      </c>
    </row>
    <row r="163" spans="3:40" x14ac:dyDescent="0.2">
      <c r="C163" s="6">
        <v>91</v>
      </c>
      <c r="D163" s="6"/>
      <c r="N163">
        <v>0</v>
      </c>
      <c r="O163">
        <v>0</v>
      </c>
      <c r="AL163" s="4"/>
      <c r="AM163" t="e">
        <v>#N/A</v>
      </c>
      <c r="AN163" t="e">
        <v>#N/A</v>
      </c>
    </row>
    <row r="164" spans="3:40" x14ac:dyDescent="0.2">
      <c r="C164" s="6">
        <v>92</v>
      </c>
      <c r="D164" s="6"/>
      <c r="N164">
        <v>0</v>
      </c>
      <c r="O164">
        <v>0</v>
      </c>
      <c r="AL164" s="4"/>
      <c r="AM164" t="e">
        <v>#N/A</v>
      </c>
      <c r="AN164" t="e">
        <v>#N/A</v>
      </c>
    </row>
    <row r="165" spans="3:40" x14ac:dyDescent="0.2">
      <c r="C165" s="6">
        <v>93</v>
      </c>
      <c r="D165" s="6"/>
      <c r="N165">
        <v>0</v>
      </c>
      <c r="O165">
        <v>0</v>
      </c>
      <c r="AL165" s="4"/>
      <c r="AM165" t="e">
        <v>#N/A</v>
      </c>
      <c r="AN165" t="e">
        <v>#N/A</v>
      </c>
    </row>
    <row r="166" spans="3:40" x14ac:dyDescent="0.2">
      <c r="C166" s="6">
        <v>94</v>
      </c>
      <c r="D166" s="6"/>
      <c r="N166">
        <v>0</v>
      </c>
      <c r="O166">
        <v>0</v>
      </c>
      <c r="AL166" s="4"/>
      <c r="AM166" t="e">
        <v>#N/A</v>
      </c>
      <c r="AN166" t="e">
        <v>#N/A</v>
      </c>
    </row>
    <row r="167" spans="3:40" x14ac:dyDescent="0.2">
      <c r="C167" s="6">
        <v>95</v>
      </c>
      <c r="D167" s="6"/>
      <c r="N167">
        <v>0</v>
      </c>
      <c r="O167">
        <v>0</v>
      </c>
      <c r="AL167" s="4"/>
      <c r="AM167" t="e">
        <v>#N/A</v>
      </c>
      <c r="AN167" t="e">
        <v>#N/A</v>
      </c>
    </row>
    <row r="168" spans="3:40" x14ac:dyDescent="0.2">
      <c r="C168" s="6">
        <v>96</v>
      </c>
      <c r="D168" s="6"/>
      <c r="N168">
        <v>0</v>
      </c>
      <c r="O168">
        <v>0</v>
      </c>
      <c r="AL168" s="4"/>
      <c r="AM168" t="e">
        <v>#N/A</v>
      </c>
      <c r="AN168" t="e">
        <v>#N/A</v>
      </c>
    </row>
    <row r="169" spans="3:40" x14ac:dyDescent="0.2">
      <c r="C169" s="6">
        <v>97</v>
      </c>
      <c r="D169" s="6"/>
      <c r="N169">
        <v>0</v>
      </c>
      <c r="O169">
        <v>0</v>
      </c>
      <c r="AL169" s="4"/>
      <c r="AM169" t="e">
        <v>#N/A</v>
      </c>
      <c r="AN169" t="e">
        <v>#N/A</v>
      </c>
    </row>
    <row r="170" spans="3:40" x14ac:dyDescent="0.2">
      <c r="C170" s="6">
        <v>98</v>
      </c>
      <c r="D170" s="6"/>
      <c r="N170">
        <v>0</v>
      </c>
      <c r="O170">
        <v>0</v>
      </c>
      <c r="AL170" s="4"/>
      <c r="AM170" t="e">
        <v>#N/A</v>
      </c>
      <c r="AN170" t="e">
        <v>#N/A</v>
      </c>
    </row>
    <row r="171" spans="3:40" x14ac:dyDescent="0.2">
      <c r="C171" s="6">
        <v>99</v>
      </c>
      <c r="D171" s="6"/>
      <c r="N171">
        <v>0</v>
      </c>
      <c r="O171">
        <v>0</v>
      </c>
      <c r="AL171" s="4"/>
      <c r="AM171" t="e">
        <v>#N/A</v>
      </c>
      <c r="AN171" t="e">
        <v>#N/A</v>
      </c>
    </row>
    <row r="172" spans="3:40" x14ac:dyDescent="0.2">
      <c r="C172" s="6">
        <v>100</v>
      </c>
      <c r="D172" s="6"/>
      <c r="N172">
        <v>0</v>
      </c>
      <c r="O172">
        <v>0</v>
      </c>
      <c r="AL172" s="4"/>
      <c r="AM172" t="e">
        <v>#N/A</v>
      </c>
      <c r="AN172" t="e">
        <v>#N/A</v>
      </c>
    </row>
    <row r="173" spans="3:40" x14ac:dyDescent="0.2">
      <c r="C173" s="6">
        <v>101</v>
      </c>
      <c r="D173" s="6"/>
      <c r="N173">
        <v>0</v>
      </c>
      <c r="O173">
        <v>0</v>
      </c>
      <c r="AL173" s="4"/>
      <c r="AM173" t="e">
        <v>#N/A</v>
      </c>
      <c r="AN173" t="e">
        <v>#N/A</v>
      </c>
    </row>
    <row r="174" spans="3:40" x14ac:dyDescent="0.2">
      <c r="C174" s="6">
        <v>102</v>
      </c>
      <c r="D174" s="6"/>
      <c r="N174">
        <v>0</v>
      </c>
      <c r="O174">
        <v>0</v>
      </c>
      <c r="AL174" s="4"/>
      <c r="AM174" t="e">
        <v>#N/A</v>
      </c>
      <c r="AN174" t="e">
        <v>#N/A</v>
      </c>
    </row>
    <row r="175" spans="3:40" x14ac:dyDescent="0.2">
      <c r="C175" s="6">
        <v>103</v>
      </c>
      <c r="D175" s="6"/>
      <c r="N175">
        <v>0</v>
      </c>
      <c r="O175">
        <v>0</v>
      </c>
      <c r="AL175" s="4"/>
      <c r="AM175" t="e">
        <v>#N/A</v>
      </c>
      <c r="AN175" t="e">
        <v>#N/A</v>
      </c>
    </row>
    <row r="176" spans="3:40" x14ac:dyDescent="0.2">
      <c r="C176" s="6">
        <v>104</v>
      </c>
      <c r="D176" s="6"/>
      <c r="N176">
        <v>0</v>
      </c>
      <c r="O176">
        <v>0</v>
      </c>
      <c r="AL176" s="4"/>
      <c r="AM176" t="e">
        <v>#N/A</v>
      </c>
      <c r="AN176" t="e">
        <v>#N/A</v>
      </c>
    </row>
    <row r="177" spans="3:40" x14ac:dyDescent="0.2">
      <c r="C177" s="6">
        <v>105</v>
      </c>
      <c r="D177" s="6"/>
      <c r="N177">
        <v>0</v>
      </c>
      <c r="O177">
        <v>0</v>
      </c>
      <c r="AL177" s="4"/>
      <c r="AM177" t="e">
        <v>#N/A</v>
      </c>
      <c r="AN177" t="e">
        <v>#N/A</v>
      </c>
    </row>
    <row r="178" spans="3:40" x14ac:dyDescent="0.2">
      <c r="C178" s="6">
        <v>106</v>
      </c>
      <c r="D178" s="6"/>
      <c r="N178">
        <v>0</v>
      </c>
      <c r="O178">
        <v>0</v>
      </c>
      <c r="AL178" s="4"/>
      <c r="AM178" t="e">
        <v>#N/A</v>
      </c>
      <c r="AN178" t="e">
        <v>#N/A</v>
      </c>
    </row>
    <row r="179" spans="3:40" x14ac:dyDescent="0.2">
      <c r="C179" s="6">
        <v>107</v>
      </c>
      <c r="D179" s="6"/>
      <c r="N179">
        <v>0</v>
      </c>
      <c r="O179">
        <v>0</v>
      </c>
      <c r="AL179" s="4"/>
      <c r="AM179" t="e">
        <v>#N/A</v>
      </c>
      <c r="AN179" t="e">
        <v>#N/A</v>
      </c>
    </row>
    <row r="180" spans="3:40" x14ac:dyDescent="0.2">
      <c r="C180" s="6">
        <v>108</v>
      </c>
      <c r="D180" s="6"/>
      <c r="N180">
        <v>0</v>
      </c>
      <c r="O180">
        <v>0</v>
      </c>
      <c r="AL180" s="4"/>
      <c r="AM180" t="e">
        <v>#N/A</v>
      </c>
      <c r="AN180" t="e">
        <v>#N/A</v>
      </c>
    </row>
    <row r="181" spans="3:40" x14ac:dyDescent="0.2">
      <c r="C181" s="6">
        <v>109</v>
      </c>
      <c r="D181" s="6"/>
      <c r="N181">
        <v>0</v>
      </c>
      <c r="O181">
        <v>0</v>
      </c>
      <c r="AL181" s="4"/>
      <c r="AM181" t="e">
        <v>#N/A</v>
      </c>
      <c r="AN181" t="e">
        <v>#N/A</v>
      </c>
    </row>
    <row r="182" spans="3:40" x14ac:dyDescent="0.2">
      <c r="C182" s="6">
        <v>110</v>
      </c>
      <c r="D182" s="6"/>
      <c r="N182">
        <v>0</v>
      </c>
      <c r="O182">
        <v>0</v>
      </c>
      <c r="AL182" s="4"/>
      <c r="AM182" t="e">
        <v>#N/A</v>
      </c>
      <c r="AN182" t="e">
        <v>#N/A</v>
      </c>
    </row>
    <row r="183" spans="3:40" x14ac:dyDescent="0.2">
      <c r="C183" s="6">
        <v>111</v>
      </c>
      <c r="D183" s="6"/>
      <c r="N183">
        <v>0</v>
      </c>
      <c r="O183">
        <v>0</v>
      </c>
      <c r="AL183" s="4"/>
      <c r="AM183" t="e">
        <v>#N/A</v>
      </c>
      <c r="AN183" t="e">
        <v>#N/A</v>
      </c>
    </row>
    <row r="184" spans="3:40" x14ac:dyDescent="0.2">
      <c r="C184" s="6">
        <v>112</v>
      </c>
      <c r="D184" s="6"/>
      <c r="N184">
        <v>0</v>
      </c>
      <c r="O184">
        <v>0</v>
      </c>
      <c r="AL184" s="4"/>
      <c r="AM184" t="e">
        <v>#N/A</v>
      </c>
      <c r="AN184" t="e">
        <v>#N/A</v>
      </c>
    </row>
    <row r="185" spans="3:40" x14ac:dyDescent="0.2">
      <c r="C185" s="6">
        <v>113</v>
      </c>
      <c r="D185" s="6"/>
      <c r="N185">
        <v>0</v>
      </c>
      <c r="O185">
        <v>0</v>
      </c>
      <c r="AL185" s="4"/>
      <c r="AM185" t="e">
        <v>#N/A</v>
      </c>
      <c r="AN185" t="e">
        <v>#N/A</v>
      </c>
    </row>
    <row r="186" spans="3:40" x14ac:dyDescent="0.2">
      <c r="C186" s="6">
        <v>114</v>
      </c>
      <c r="D186" s="6"/>
      <c r="N186">
        <v>0</v>
      </c>
      <c r="O186">
        <v>0</v>
      </c>
      <c r="AL186" s="4"/>
      <c r="AM186" t="e">
        <v>#N/A</v>
      </c>
      <c r="AN186" t="e">
        <v>#N/A</v>
      </c>
    </row>
    <row r="187" spans="3:40" x14ac:dyDescent="0.2">
      <c r="C187" s="6">
        <v>115</v>
      </c>
      <c r="D187" s="6"/>
      <c r="N187">
        <v>0</v>
      </c>
      <c r="O187">
        <v>0</v>
      </c>
      <c r="AL187" s="4"/>
      <c r="AM187" t="e">
        <v>#N/A</v>
      </c>
      <c r="AN187" t="e">
        <v>#N/A</v>
      </c>
    </row>
    <row r="188" spans="3:40" x14ac:dyDescent="0.2">
      <c r="C188" s="6">
        <v>116</v>
      </c>
      <c r="D188" s="6"/>
      <c r="N188">
        <v>0</v>
      </c>
      <c r="O188">
        <v>0</v>
      </c>
      <c r="AL188" s="4"/>
      <c r="AM188" t="e">
        <v>#N/A</v>
      </c>
      <c r="AN188" t="e">
        <v>#N/A</v>
      </c>
    </row>
    <row r="189" spans="3:40" x14ac:dyDescent="0.2">
      <c r="C189" s="6">
        <v>117</v>
      </c>
      <c r="D189" s="6"/>
      <c r="N189">
        <v>0</v>
      </c>
      <c r="O189">
        <v>0</v>
      </c>
      <c r="AL189" s="4"/>
      <c r="AM189" t="e">
        <v>#N/A</v>
      </c>
      <c r="AN189" t="e">
        <v>#N/A</v>
      </c>
    </row>
    <row r="190" spans="3:40" x14ac:dyDescent="0.2">
      <c r="C190" s="6">
        <v>118</v>
      </c>
      <c r="D190" s="6"/>
      <c r="N190">
        <v>0</v>
      </c>
      <c r="O190">
        <v>0</v>
      </c>
      <c r="AL190" s="4"/>
      <c r="AM190" t="e">
        <v>#N/A</v>
      </c>
      <c r="AN190" t="e">
        <v>#N/A</v>
      </c>
    </row>
    <row r="191" spans="3:40" x14ac:dyDescent="0.2">
      <c r="C191" s="6">
        <v>119</v>
      </c>
      <c r="D191" s="6"/>
      <c r="N191">
        <v>0</v>
      </c>
      <c r="O191">
        <v>0</v>
      </c>
      <c r="AL191" s="4"/>
      <c r="AM191" t="e">
        <v>#N/A</v>
      </c>
      <c r="AN191" t="e">
        <v>#N/A</v>
      </c>
    </row>
    <row r="192" spans="3:40" x14ac:dyDescent="0.2">
      <c r="C192" s="6">
        <v>120</v>
      </c>
      <c r="D192" s="6"/>
      <c r="N192">
        <v>0</v>
      </c>
      <c r="O192">
        <v>0</v>
      </c>
      <c r="AL192" s="4"/>
      <c r="AM192" t="e">
        <v>#N/A</v>
      </c>
      <c r="AN192" t="e">
        <v>#N/A</v>
      </c>
    </row>
    <row r="193" spans="3:40" x14ac:dyDescent="0.2">
      <c r="C193" s="6">
        <v>121</v>
      </c>
      <c r="D193" s="6"/>
      <c r="N193">
        <v>0</v>
      </c>
      <c r="O193">
        <v>0</v>
      </c>
      <c r="AL193" s="4"/>
      <c r="AM193" t="e">
        <v>#N/A</v>
      </c>
      <c r="AN193" t="e">
        <v>#N/A</v>
      </c>
    </row>
    <row r="194" spans="3:40" x14ac:dyDescent="0.2">
      <c r="C194" s="6">
        <v>122</v>
      </c>
      <c r="D194" s="6"/>
      <c r="N194">
        <v>0</v>
      </c>
      <c r="O194">
        <v>0</v>
      </c>
      <c r="AL194" s="4"/>
      <c r="AM194" t="e">
        <v>#N/A</v>
      </c>
      <c r="AN194" t="e">
        <v>#N/A</v>
      </c>
    </row>
    <row r="195" spans="3:40" x14ac:dyDescent="0.2">
      <c r="C195" s="6">
        <v>123</v>
      </c>
      <c r="D195" s="6"/>
      <c r="N195">
        <v>0</v>
      </c>
      <c r="O195">
        <v>0</v>
      </c>
      <c r="AL195" s="4"/>
      <c r="AM195" t="e">
        <v>#N/A</v>
      </c>
      <c r="AN195" t="e">
        <v>#N/A</v>
      </c>
    </row>
    <row r="196" spans="3:40" x14ac:dyDescent="0.2">
      <c r="C196" s="6">
        <v>124</v>
      </c>
      <c r="D196" s="6"/>
      <c r="N196">
        <v>0</v>
      </c>
      <c r="O196">
        <v>0</v>
      </c>
      <c r="AL196" s="4"/>
      <c r="AM196" t="e">
        <v>#N/A</v>
      </c>
      <c r="AN196" t="e">
        <v>#N/A</v>
      </c>
    </row>
    <row r="197" spans="3:40" x14ac:dyDescent="0.2">
      <c r="C197" s="6">
        <v>125</v>
      </c>
      <c r="D197" s="6"/>
      <c r="N197">
        <v>0</v>
      </c>
      <c r="O197">
        <v>0</v>
      </c>
      <c r="AL197" s="4"/>
      <c r="AM197" t="e">
        <v>#N/A</v>
      </c>
      <c r="AN197" t="e">
        <v>#N/A</v>
      </c>
    </row>
    <row r="198" spans="3:40" x14ac:dyDescent="0.2">
      <c r="C198" s="6">
        <v>126</v>
      </c>
      <c r="D198" s="6"/>
      <c r="N198">
        <v>0</v>
      </c>
      <c r="O198">
        <v>0</v>
      </c>
      <c r="AL198" s="4"/>
      <c r="AM198" t="e">
        <v>#N/A</v>
      </c>
      <c r="AN198" t="e">
        <v>#N/A</v>
      </c>
    </row>
    <row r="199" spans="3:40" x14ac:dyDescent="0.2">
      <c r="C199" s="6">
        <v>127</v>
      </c>
      <c r="D199" s="6"/>
      <c r="N199">
        <v>0</v>
      </c>
      <c r="O199">
        <v>0</v>
      </c>
      <c r="AL199" s="4"/>
      <c r="AM199" t="e">
        <v>#N/A</v>
      </c>
      <c r="AN199" t="e">
        <v>#N/A</v>
      </c>
    </row>
    <row r="200" spans="3:40" x14ac:dyDescent="0.2">
      <c r="C200" s="6">
        <v>128</v>
      </c>
      <c r="D200" s="6"/>
      <c r="N200">
        <v>0</v>
      </c>
      <c r="O200">
        <v>0</v>
      </c>
      <c r="AL200" s="4"/>
      <c r="AM200" t="e">
        <v>#N/A</v>
      </c>
      <c r="AN200" t="e">
        <v>#N/A</v>
      </c>
    </row>
    <row r="201" spans="3:40" x14ac:dyDescent="0.2">
      <c r="C201" s="6">
        <v>129</v>
      </c>
      <c r="D201" s="6"/>
      <c r="N201">
        <v>0</v>
      </c>
      <c r="O201">
        <v>0</v>
      </c>
      <c r="AL201" s="4"/>
      <c r="AM201" t="e">
        <v>#N/A</v>
      </c>
      <c r="AN201" t="e">
        <v>#N/A</v>
      </c>
    </row>
    <row r="202" spans="3:40" x14ac:dyDescent="0.2">
      <c r="C202" s="6">
        <v>130</v>
      </c>
      <c r="D202" s="6"/>
      <c r="N202">
        <v>0</v>
      </c>
      <c r="O202">
        <v>0</v>
      </c>
      <c r="AL202" s="4"/>
      <c r="AM202" t="e">
        <v>#N/A</v>
      </c>
      <c r="AN202" t="e">
        <v>#N/A</v>
      </c>
    </row>
    <row r="203" spans="3:40" x14ac:dyDescent="0.2">
      <c r="C203" s="6">
        <v>131</v>
      </c>
      <c r="D203" s="6"/>
      <c r="N203">
        <v>0</v>
      </c>
      <c r="O203">
        <v>0</v>
      </c>
      <c r="AL203" s="4"/>
      <c r="AM203" t="e">
        <v>#N/A</v>
      </c>
      <c r="AN203" t="e">
        <v>#N/A</v>
      </c>
    </row>
    <row r="204" spans="3:40" x14ac:dyDescent="0.2">
      <c r="C204" s="6">
        <v>132</v>
      </c>
      <c r="D204" s="6"/>
      <c r="N204">
        <v>0</v>
      </c>
      <c r="O204">
        <v>0</v>
      </c>
      <c r="AL204" s="4"/>
      <c r="AM204" t="e">
        <v>#N/A</v>
      </c>
      <c r="AN204" t="e">
        <v>#N/A</v>
      </c>
    </row>
    <row r="205" spans="3:40" x14ac:dyDescent="0.2">
      <c r="C205" s="6">
        <v>133</v>
      </c>
      <c r="D205" s="6"/>
      <c r="N205">
        <v>0</v>
      </c>
      <c r="O205">
        <v>0</v>
      </c>
      <c r="AL205" s="4"/>
      <c r="AM205" t="e">
        <v>#N/A</v>
      </c>
      <c r="AN205" t="e">
        <v>#N/A</v>
      </c>
    </row>
    <row r="206" spans="3:40" x14ac:dyDescent="0.2">
      <c r="C206" s="6">
        <v>134</v>
      </c>
      <c r="D206" s="6"/>
      <c r="N206">
        <v>0</v>
      </c>
      <c r="O206">
        <v>0</v>
      </c>
      <c r="AL206" s="4"/>
      <c r="AM206" t="e">
        <v>#N/A</v>
      </c>
      <c r="AN206" t="e">
        <v>#N/A</v>
      </c>
    </row>
    <row r="207" spans="3:40" x14ac:dyDescent="0.2">
      <c r="C207" s="6">
        <v>135</v>
      </c>
      <c r="D207" s="6"/>
      <c r="N207">
        <v>0</v>
      </c>
      <c r="O207">
        <v>0</v>
      </c>
      <c r="AL207" s="4"/>
      <c r="AM207" t="e">
        <v>#N/A</v>
      </c>
      <c r="AN207" t="e">
        <v>#N/A</v>
      </c>
    </row>
    <row r="208" spans="3:40" x14ac:dyDescent="0.2">
      <c r="C208" s="6">
        <v>136</v>
      </c>
      <c r="D208" s="6"/>
      <c r="N208">
        <v>0</v>
      </c>
      <c r="O208">
        <v>0</v>
      </c>
      <c r="AL208" s="4"/>
      <c r="AM208" t="e">
        <v>#N/A</v>
      </c>
      <c r="AN208" t="e">
        <v>#N/A</v>
      </c>
    </row>
    <row r="209" spans="3:40" x14ac:dyDescent="0.2">
      <c r="C209" s="6">
        <v>137</v>
      </c>
      <c r="D209" s="6"/>
      <c r="N209">
        <v>0</v>
      </c>
      <c r="O209">
        <v>0</v>
      </c>
      <c r="AL209" s="4"/>
      <c r="AM209" t="e">
        <v>#N/A</v>
      </c>
      <c r="AN209" t="e">
        <v>#N/A</v>
      </c>
    </row>
    <row r="210" spans="3:40" x14ac:dyDescent="0.2">
      <c r="C210" s="6">
        <v>138</v>
      </c>
      <c r="D210" s="6"/>
      <c r="N210">
        <v>0</v>
      </c>
      <c r="O210">
        <v>0</v>
      </c>
      <c r="AL210" s="4"/>
      <c r="AM210" t="e">
        <v>#N/A</v>
      </c>
      <c r="AN210" t="e">
        <v>#N/A</v>
      </c>
    </row>
    <row r="211" spans="3:40" x14ac:dyDescent="0.2">
      <c r="C211" s="6">
        <v>139</v>
      </c>
      <c r="D211" s="6"/>
      <c r="N211">
        <v>0</v>
      </c>
      <c r="O211">
        <v>0</v>
      </c>
      <c r="AL211" s="4"/>
      <c r="AM211" t="e">
        <v>#N/A</v>
      </c>
      <c r="AN211" t="e">
        <v>#N/A</v>
      </c>
    </row>
    <row r="212" spans="3:40" x14ac:dyDescent="0.2">
      <c r="C212" s="6">
        <v>140</v>
      </c>
      <c r="D212" s="6"/>
      <c r="N212">
        <v>0</v>
      </c>
      <c r="O212">
        <v>0</v>
      </c>
      <c r="AL212" s="4"/>
      <c r="AM212" t="e">
        <v>#N/A</v>
      </c>
      <c r="AN212" t="e">
        <v>#N/A</v>
      </c>
    </row>
    <row r="213" spans="3:40" x14ac:dyDescent="0.2">
      <c r="C213" s="6">
        <v>141</v>
      </c>
      <c r="D213" s="6"/>
      <c r="N213">
        <v>0</v>
      </c>
      <c r="O213">
        <v>0</v>
      </c>
      <c r="AL213" s="4"/>
      <c r="AM213" t="e">
        <v>#N/A</v>
      </c>
      <c r="AN213" t="e">
        <v>#N/A</v>
      </c>
    </row>
    <row r="214" spans="3:40" x14ac:dyDescent="0.2">
      <c r="C214" s="6">
        <v>142</v>
      </c>
      <c r="D214" s="6"/>
      <c r="N214">
        <v>0</v>
      </c>
      <c r="O214">
        <v>0</v>
      </c>
      <c r="AL214" s="4"/>
      <c r="AM214" t="e">
        <v>#N/A</v>
      </c>
      <c r="AN214" t="e">
        <v>#N/A</v>
      </c>
    </row>
    <row r="215" spans="3:40" x14ac:dyDescent="0.2">
      <c r="C215" s="6">
        <v>143</v>
      </c>
      <c r="D215" s="6"/>
      <c r="N215">
        <v>0</v>
      </c>
      <c r="O215">
        <v>0</v>
      </c>
      <c r="AL215" s="4"/>
      <c r="AM215" t="e">
        <v>#N/A</v>
      </c>
      <c r="AN215" t="e">
        <v>#N/A</v>
      </c>
    </row>
    <row r="216" spans="3:40" x14ac:dyDescent="0.2">
      <c r="C216" s="6">
        <v>144</v>
      </c>
      <c r="D216" s="6"/>
      <c r="N216">
        <v>0</v>
      </c>
      <c r="O216">
        <v>0</v>
      </c>
      <c r="AL216" s="4"/>
      <c r="AM216" t="e">
        <v>#N/A</v>
      </c>
      <c r="AN216" t="e">
        <v>#N/A</v>
      </c>
    </row>
    <row r="217" spans="3:40" x14ac:dyDescent="0.2">
      <c r="C217" s="6">
        <v>145</v>
      </c>
      <c r="D217" s="6"/>
      <c r="N217">
        <v>0</v>
      </c>
      <c r="O217">
        <v>0</v>
      </c>
      <c r="AL217" s="4"/>
      <c r="AM217" t="e">
        <v>#N/A</v>
      </c>
      <c r="AN217" t="e">
        <v>#N/A</v>
      </c>
    </row>
    <row r="218" spans="3:40" x14ac:dyDescent="0.2">
      <c r="C218" s="6">
        <v>146</v>
      </c>
      <c r="D218" s="6"/>
      <c r="N218">
        <v>0</v>
      </c>
      <c r="O218">
        <v>0</v>
      </c>
      <c r="AL218" s="4"/>
      <c r="AM218" t="e">
        <v>#N/A</v>
      </c>
      <c r="AN218" t="e">
        <v>#N/A</v>
      </c>
    </row>
    <row r="219" spans="3:40" x14ac:dyDescent="0.2">
      <c r="C219" s="6">
        <v>147</v>
      </c>
      <c r="D219" s="6"/>
      <c r="N219">
        <v>0</v>
      </c>
      <c r="O219">
        <v>0</v>
      </c>
      <c r="AL219" s="4"/>
      <c r="AM219" t="e">
        <v>#N/A</v>
      </c>
      <c r="AN219" t="e">
        <v>#N/A</v>
      </c>
    </row>
    <row r="220" spans="3:40" x14ac:dyDescent="0.2">
      <c r="C220" s="6">
        <v>148</v>
      </c>
      <c r="D220" s="6"/>
      <c r="N220">
        <v>0</v>
      </c>
      <c r="O220">
        <v>0</v>
      </c>
      <c r="AL220" s="4"/>
      <c r="AM220" t="e">
        <v>#N/A</v>
      </c>
      <c r="AN220" t="e">
        <v>#N/A</v>
      </c>
    </row>
    <row r="221" spans="3:40" x14ac:dyDescent="0.2">
      <c r="C221" s="6">
        <v>149</v>
      </c>
      <c r="D221" s="6"/>
      <c r="N221">
        <v>0</v>
      </c>
      <c r="O221">
        <v>0</v>
      </c>
      <c r="AL221" s="4"/>
      <c r="AM221" t="e">
        <v>#N/A</v>
      </c>
      <c r="AN221" t="e">
        <v>#N/A</v>
      </c>
    </row>
    <row r="222" spans="3:40" x14ac:dyDescent="0.2">
      <c r="C222" s="6">
        <v>150</v>
      </c>
      <c r="D222" s="6"/>
      <c r="N222">
        <v>0</v>
      </c>
      <c r="O222">
        <v>0</v>
      </c>
      <c r="AL222" s="4"/>
      <c r="AM222" t="e">
        <v>#N/A</v>
      </c>
      <c r="AN222" t="e">
        <v>#N/A</v>
      </c>
    </row>
    <row r="223" spans="3:40" x14ac:dyDescent="0.2">
      <c r="C223" s="6">
        <v>151</v>
      </c>
      <c r="D223" s="6"/>
      <c r="N223">
        <v>0</v>
      </c>
      <c r="O223">
        <v>0</v>
      </c>
      <c r="AL223" s="4"/>
      <c r="AM223" t="e">
        <v>#N/A</v>
      </c>
      <c r="AN223" t="e">
        <v>#N/A</v>
      </c>
    </row>
    <row r="224" spans="3:40" x14ac:dyDescent="0.2">
      <c r="C224" s="6">
        <v>152</v>
      </c>
      <c r="D224" s="6"/>
      <c r="N224">
        <v>0</v>
      </c>
      <c r="O224">
        <v>0</v>
      </c>
      <c r="AL224" s="4"/>
      <c r="AM224" t="e">
        <v>#N/A</v>
      </c>
      <c r="AN224" t="e">
        <v>#N/A</v>
      </c>
    </row>
    <row r="225" spans="3:40" x14ac:dyDescent="0.2">
      <c r="C225" s="6">
        <v>153</v>
      </c>
      <c r="D225" s="6"/>
      <c r="N225">
        <v>0</v>
      </c>
      <c r="O225">
        <v>0</v>
      </c>
      <c r="AL225" s="4"/>
      <c r="AM225" t="e">
        <v>#N/A</v>
      </c>
      <c r="AN225" t="e">
        <v>#N/A</v>
      </c>
    </row>
    <row r="226" spans="3:40" x14ac:dyDescent="0.2">
      <c r="C226" s="6">
        <v>154</v>
      </c>
      <c r="D226" s="6"/>
      <c r="N226">
        <v>0</v>
      </c>
      <c r="O226">
        <v>0</v>
      </c>
      <c r="AL226" s="4"/>
      <c r="AM226" t="e">
        <v>#N/A</v>
      </c>
      <c r="AN226" t="e">
        <v>#N/A</v>
      </c>
    </row>
    <row r="227" spans="3:40" x14ac:dyDescent="0.2">
      <c r="C227" s="6">
        <v>155</v>
      </c>
      <c r="D227" s="6"/>
      <c r="N227">
        <v>0</v>
      </c>
      <c r="O227">
        <v>0</v>
      </c>
      <c r="AL227" s="4"/>
      <c r="AM227" t="e">
        <v>#N/A</v>
      </c>
      <c r="AN227" t="e">
        <v>#N/A</v>
      </c>
    </row>
    <row r="228" spans="3:40" x14ac:dyDescent="0.2">
      <c r="C228" s="6">
        <v>156</v>
      </c>
      <c r="D228" s="6"/>
      <c r="N228">
        <v>0</v>
      </c>
      <c r="O228">
        <v>0</v>
      </c>
      <c r="AL228" s="4"/>
      <c r="AM228" t="e">
        <v>#N/A</v>
      </c>
      <c r="AN228" t="e">
        <v>#N/A</v>
      </c>
    </row>
    <row r="229" spans="3:40" x14ac:dyDescent="0.2">
      <c r="C229" s="6">
        <v>157</v>
      </c>
      <c r="D229" s="6"/>
      <c r="N229">
        <v>0</v>
      </c>
      <c r="O229">
        <v>0</v>
      </c>
      <c r="AL229" s="4"/>
      <c r="AM229" t="e">
        <v>#N/A</v>
      </c>
      <c r="AN229" t="e">
        <v>#N/A</v>
      </c>
    </row>
    <row r="230" spans="3:40" x14ac:dyDescent="0.2">
      <c r="C230" s="6">
        <v>158</v>
      </c>
      <c r="D230" s="6"/>
      <c r="N230">
        <v>0</v>
      </c>
      <c r="O230">
        <v>0</v>
      </c>
      <c r="AL230" s="4"/>
      <c r="AM230" t="e">
        <v>#N/A</v>
      </c>
      <c r="AN230" t="e">
        <v>#N/A</v>
      </c>
    </row>
    <row r="231" spans="3:40" x14ac:dyDescent="0.2">
      <c r="C231" s="6">
        <v>159</v>
      </c>
      <c r="D231" s="6"/>
      <c r="N231">
        <v>0</v>
      </c>
      <c r="O231">
        <v>0</v>
      </c>
      <c r="AL231" s="4"/>
      <c r="AM231" t="e">
        <v>#N/A</v>
      </c>
      <c r="AN231" t="e">
        <v>#N/A</v>
      </c>
    </row>
    <row r="232" spans="3:40" x14ac:dyDescent="0.2">
      <c r="C232" s="6">
        <v>160</v>
      </c>
      <c r="D232" s="6"/>
      <c r="N232">
        <v>0</v>
      </c>
      <c r="O232">
        <v>0</v>
      </c>
      <c r="AL232" s="4"/>
      <c r="AM232" t="e">
        <v>#N/A</v>
      </c>
      <c r="AN232" t="e">
        <v>#N/A</v>
      </c>
    </row>
    <row r="233" spans="3:40" x14ac:dyDescent="0.2">
      <c r="C233" s="6">
        <v>161</v>
      </c>
      <c r="D233" s="6"/>
      <c r="N233">
        <v>0</v>
      </c>
      <c r="O233">
        <v>0</v>
      </c>
      <c r="AL233" s="4"/>
      <c r="AM233" t="e">
        <v>#N/A</v>
      </c>
      <c r="AN233" t="e">
        <v>#N/A</v>
      </c>
    </row>
    <row r="234" spans="3:40" x14ac:dyDescent="0.2">
      <c r="C234" s="6">
        <v>162</v>
      </c>
      <c r="D234" s="6"/>
      <c r="N234">
        <v>0</v>
      </c>
      <c r="O234">
        <v>0</v>
      </c>
      <c r="AL234" s="4"/>
      <c r="AM234" t="e">
        <v>#N/A</v>
      </c>
      <c r="AN234" t="e">
        <v>#N/A</v>
      </c>
    </row>
    <row r="235" spans="3:40" x14ac:dyDescent="0.2">
      <c r="C235" s="6">
        <v>163</v>
      </c>
      <c r="D235" s="6"/>
      <c r="N235">
        <v>0</v>
      </c>
      <c r="O235">
        <v>0</v>
      </c>
      <c r="AL235" s="4"/>
      <c r="AM235" t="e">
        <v>#N/A</v>
      </c>
      <c r="AN235" t="e">
        <v>#N/A</v>
      </c>
    </row>
    <row r="236" spans="3:40" x14ac:dyDescent="0.2">
      <c r="C236" s="6">
        <v>164</v>
      </c>
      <c r="D236" s="6"/>
      <c r="N236">
        <v>0</v>
      </c>
      <c r="O236">
        <v>0</v>
      </c>
      <c r="AL236" s="4"/>
      <c r="AM236" t="e">
        <v>#N/A</v>
      </c>
      <c r="AN236" t="e">
        <v>#N/A</v>
      </c>
    </row>
    <row r="237" spans="3:40" x14ac:dyDescent="0.2">
      <c r="C237" s="6">
        <v>165</v>
      </c>
      <c r="D237" s="6"/>
      <c r="N237">
        <v>0</v>
      </c>
      <c r="O237">
        <v>0</v>
      </c>
      <c r="AL237" s="4"/>
      <c r="AM237" t="e">
        <v>#N/A</v>
      </c>
      <c r="AN237" t="e">
        <v>#N/A</v>
      </c>
    </row>
    <row r="238" spans="3:40" x14ac:dyDescent="0.2">
      <c r="C238" s="6">
        <v>166</v>
      </c>
      <c r="D238" s="6"/>
      <c r="N238">
        <v>0</v>
      </c>
      <c r="O238">
        <v>0</v>
      </c>
      <c r="AL238" s="4"/>
      <c r="AM238" t="e">
        <v>#N/A</v>
      </c>
      <c r="AN238" t="e">
        <v>#N/A</v>
      </c>
    </row>
    <row r="239" spans="3:40" x14ac:dyDescent="0.2">
      <c r="C239" s="6">
        <v>167</v>
      </c>
      <c r="D239" s="6"/>
      <c r="N239">
        <v>0</v>
      </c>
      <c r="O239">
        <v>0</v>
      </c>
      <c r="AL239" s="4"/>
      <c r="AM239" t="e">
        <v>#N/A</v>
      </c>
      <c r="AN239" t="e">
        <v>#N/A</v>
      </c>
    </row>
    <row r="240" spans="3:40" x14ac:dyDescent="0.2">
      <c r="C240" s="6">
        <v>168</v>
      </c>
      <c r="D240" s="6"/>
      <c r="N240">
        <v>0</v>
      </c>
      <c r="O240">
        <v>0</v>
      </c>
      <c r="AL240" s="4"/>
      <c r="AM240" t="e">
        <v>#N/A</v>
      </c>
      <c r="AN240" t="e">
        <v>#N/A</v>
      </c>
    </row>
    <row r="241" spans="3:40" x14ac:dyDescent="0.2">
      <c r="C241" s="6">
        <v>169</v>
      </c>
      <c r="D241" s="6"/>
      <c r="N241">
        <v>0</v>
      </c>
      <c r="O241">
        <v>0</v>
      </c>
      <c r="AL241" s="4"/>
      <c r="AM241" t="e">
        <v>#N/A</v>
      </c>
      <c r="AN241" t="e">
        <v>#N/A</v>
      </c>
    </row>
    <row r="242" spans="3:40" x14ac:dyDescent="0.2">
      <c r="C242" s="6">
        <v>170</v>
      </c>
      <c r="D242" s="6"/>
      <c r="N242">
        <v>0</v>
      </c>
      <c r="O242">
        <v>0</v>
      </c>
      <c r="AL242" s="4"/>
      <c r="AM242" t="e">
        <v>#N/A</v>
      </c>
      <c r="AN242" t="e">
        <v>#N/A</v>
      </c>
    </row>
    <row r="243" spans="3:40" x14ac:dyDescent="0.2">
      <c r="C243" s="6">
        <v>171</v>
      </c>
      <c r="D243" s="6"/>
      <c r="N243">
        <v>0</v>
      </c>
      <c r="O243">
        <v>0</v>
      </c>
      <c r="AL243" s="4"/>
      <c r="AM243" t="e">
        <v>#N/A</v>
      </c>
      <c r="AN243" t="e">
        <v>#N/A</v>
      </c>
    </row>
    <row r="244" spans="3:40" x14ac:dyDescent="0.2">
      <c r="C244" s="6">
        <v>172</v>
      </c>
      <c r="D244" s="6"/>
      <c r="N244">
        <v>0</v>
      </c>
      <c r="O244">
        <v>0</v>
      </c>
      <c r="AL244" s="4"/>
      <c r="AM244" t="e">
        <v>#N/A</v>
      </c>
      <c r="AN244" t="e">
        <v>#N/A</v>
      </c>
    </row>
    <row r="245" spans="3:40" x14ac:dyDescent="0.2">
      <c r="C245" s="6">
        <v>173</v>
      </c>
      <c r="D245" s="6"/>
      <c r="N245">
        <v>0</v>
      </c>
      <c r="O245">
        <v>0</v>
      </c>
      <c r="AL245" s="4"/>
      <c r="AM245" t="e">
        <v>#N/A</v>
      </c>
      <c r="AN245" t="e">
        <v>#N/A</v>
      </c>
    </row>
    <row r="246" spans="3:40" x14ac:dyDescent="0.2">
      <c r="C246" s="6">
        <v>174</v>
      </c>
      <c r="D246" s="6"/>
      <c r="N246">
        <v>0</v>
      </c>
      <c r="O246">
        <v>0</v>
      </c>
      <c r="AL246" s="4"/>
      <c r="AM246" t="e">
        <v>#N/A</v>
      </c>
      <c r="AN246" t="e">
        <v>#N/A</v>
      </c>
    </row>
    <row r="247" spans="3:40" x14ac:dyDescent="0.2">
      <c r="C247" s="6">
        <v>175</v>
      </c>
      <c r="D247" s="6"/>
      <c r="N247">
        <v>0</v>
      </c>
      <c r="O247">
        <v>0</v>
      </c>
      <c r="AL247" s="4"/>
      <c r="AM247" t="e">
        <v>#N/A</v>
      </c>
      <c r="AN247" t="e">
        <v>#N/A</v>
      </c>
    </row>
    <row r="248" spans="3:40" x14ac:dyDescent="0.2">
      <c r="C248" s="6">
        <v>176</v>
      </c>
      <c r="D248" s="6"/>
      <c r="N248">
        <v>0</v>
      </c>
      <c r="O248">
        <v>0</v>
      </c>
      <c r="AL248" s="4"/>
      <c r="AM248" t="e">
        <v>#N/A</v>
      </c>
      <c r="AN248" t="e">
        <v>#N/A</v>
      </c>
    </row>
    <row r="249" spans="3:40" x14ac:dyDescent="0.2">
      <c r="C249" s="6">
        <v>177</v>
      </c>
      <c r="D249" s="6"/>
      <c r="N249">
        <v>0</v>
      </c>
      <c r="O249">
        <v>0</v>
      </c>
      <c r="AL249" s="4"/>
      <c r="AM249" t="e">
        <v>#N/A</v>
      </c>
      <c r="AN249" t="e">
        <v>#N/A</v>
      </c>
    </row>
    <row r="250" spans="3:40" x14ac:dyDescent="0.2">
      <c r="C250" s="6">
        <v>178</v>
      </c>
      <c r="D250" s="6"/>
      <c r="N250">
        <v>0</v>
      </c>
      <c r="O250">
        <v>0</v>
      </c>
      <c r="AL250" s="4"/>
      <c r="AM250" t="e">
        <v>#N/A</v>
      </c>
      <c r="AN250" t="e">
        <v>#N/A</v>
      </c>
    </row>
    <row r="251" spans="3:40" x14ac:dyDescent="0.2">
      <c r="C251" s="6">
        <v>179</v>
      </c>
      <c r="D251" s="6"/>
      <c r="N251">
        <v>0</v>
      </c>
      <c r="O251">
        <v>0</v>
      </c>
      <c r="AL251" s="4"/>
      <c r="AM251" t="e">
        <v>#N/A</v>
      </c>
      <c r="AN251" t="e">
        <v>#N/A</v>
      </c>
    </row>
    <row r="252" spans="3:40" x14ac:dyDescent="0.2">
      <c r="C252" s="6">
        <v>180</v>
      </c>
      <c r="D252" s="6"/>
      <c r="N252">
        <v>0</v>
      </c>
      <c r="O252">
        <v>0</v>
      </c>
      <c r="AL252" s="4"/>
      <c r="AM252" t="e">
        <v>#N/A</v>
      </c>
      <c r="AN252" t="e">
        <v>#N/A</v>
      </c>
    </row>
    <row r="253" spans="3:40" x14ac:dyDescent="0.2">
      <c r="C253" s="6">
        <v>181</v>
      </c>
      <c r="D253" s="6"/>
      <c r="N253">
        <v>0</v>
      </c>
      <c r="O253">
        <v>0</v>
      </c>
      <c r="AL253" s="4"/>
      <c r="AM253" t="e">
        <v>#N/A</v>
      </c>
      <c r="AN253" t="e">
        <v>#N/A</v>
      </c>
    </row>
    <row r="254" spans="3:40" x14ac:dyDescent="0.2">
      <c r="C254" s="6">
        <v>182</v>
      </c>
      <c r="D254" s="6"/>
      <c r="N254">
        <v>0</v>
      </c>
      <c r="O254">
        <v>0</v>
      </c>
      <c r="AL254" s="4"/>
      <c r="AM254" t="e">
        <v>#N/A</v>
      </c>
      <c r="AN254" t="e">
        <v>#N/A</v>
      </c>
    </row>
    <row r="255" spans="3:40" x14ac:dyDescent="0.2">
      <c r="C255" s="6">
        <v>183</v>
      </c>
      <c r="D255" s="6"/>
      <c r="N255">
        <v>0</v>
      </c>
      <c r="O255">
        <v>0</v>
      </c>
      <c r="AL255" s="4"/>
      <c r="AM255" t="e">
        <v>#N/A</v>
      </c>
      <c r="AN255" t="e">
        <v>#N/A</v>
      </c>
    </row>
    <row r="256" spans="3:40" x14ac:dyDescent="0.2">
      <c r="C256" s="6">
        <v>184</v>
      </c>
      <c r="D256" s="6"/>
      <c r="N256">
        <v>0</v>
      </c>
      <c r="O256">
        <v>0</v>
      </c>
      <c r="AL256" s="4"/>
      <c r="AM256" t="e">
        <v>#N/A</v>
      </c>
      <c r="AN256" t="e">
        <v>#N/A</v>
      </c>
    </row>
    <row r="257" spans="3:40" x14ac:dyDescent="0.2">
      <c r="C257" s="6">
        <v>185</v>
      </c>
      <c r="D257" s="6"/>
      <c r="N257">
        <v>0</v>
      </c>
      <c r="O257">
        <v>0</v>
      </c>
      <c r="AL257" s="4"/>
      <c r="AM257" t="e">
        <v>#N/A</v>
      </c>
      <c r="AN257" t="e">
        <v>#N/A</v>
      </c>
    </row>
    <row r="258" spans="3:40" x14ac:dyDescent="0.2">
      <c r="C258" s="6">
        <v>186</v>
      </c>
      <c r="D258" s="6"/>
      <c r="N258">
        <v>0</v>
      </c>
      <c r="O258">
        <v>0</v>
      </c>
      <c r="AL258" s="4"/>
      <c r="AM258" t="e">
        <v>#N/A</v>
      </c>
      <c r="AN258" t="e">
        <v>#N/A</v>
      </c>
    </row>
    <row r="259" spans="3:40" x14ac:dyDescent="0.2">
      <c r="C259" s="6">
        <v>187</v>
      </c>
      <c r="D259" s="6"/>
      <c r="N259">
        <v>0</v>
      </c>
      <c r="O259">
        <v>0</v>
      </c>
      <c r="AL259" s="4"/>
      <c r="AM259" t="e">
        <v>#N/A</v>
      </c>
      <c r="AN259" t="e">
        <v>#N/A</v>
      </c>
    </row>
    <row r="260" spans="3:40" x14ac:dyDescent="0.2">
      <c r="C260" s="6">
        <v>188</v>
      </c>
      <c r="D260" s="6"/>
      <c r="N260">
        <v>0</v>
      </c>
      <c r="O260">
        <v>0</v>
      </c>
      <c r="AL260" s="4"/>
      <c r="AM260" t="e">
        <v>#N/A</v>
      </c>
      <c r="AN260" t="e">
        <v>#N/A</v>
      </c>
    </row>
    <row r="261" spans="3:40" x14ac:dyDescent="0.2">
      <c r="C261" s="6">
        <v>189</v>
      </c>
      <c r="D261" s="6"/>
      <c r="N261">
        <v>0</v>
      </c>
      <c r="O261">
        <v>0</v>
      </c>
      <c r="AL261" s="4"/>
      <c r="AM261" t="e">
        <v>#N/A</v>
      </c>
      <c r="AN261" t="e">
        <v>#N/A</v>
      </c>
    </row>
    <row r="262" spans="3:40" x14ac:dyDescent="0.2">
      <c r="C262" s="6">
        <v>190</v>
      </c>
      <c r="D262" s="6"/>
      <c r="N262">
        <v>0</v>
      </c>
      <c r="O262">
        <v>0</v>
      </c>
      <c r="AL262" s="4"/>
      <c r="AM262" t="e">
        <v>#N/A</v>
      </c>
      <c r="AN262" t="e">
        <v>#N/A</v>
      </c>
    </row>
    <row r="263" spans="3:40" x14ac:dyDescent="0.2">
      <c r="C263" s="6">
        <v>191</v>
      </c>
      <c r="D263" s="6"/>
      <c r="N263">
        <v>0</v>
      </c>
      <c r="O263">
        <v>0</v>
      </c>
      <c r="AL263" s="4"/>
      <c r="AM263" t="e">
        <v>#N/A</v>
      </c>
      <c r="AN263" t="e">
        <v>#N/A</v>
      </c>
    </row>
    <row r="264" spans="3:40" x14ac:dyDescent="0.2">
      <c r="C264" s="6">
        <v>192</v>
      </c>
      <c r="D264" s="6"/>
      <c r="N264">
        <v>0</v>
      </c>
      <c r="O264">
        <v>0</v>
      </c>
      <c r="AL264" s="4"/>
      <c r="AM264" t="e">
        <v>#N/A</v>
      </c>
      <c r="AN264" t="e">
        <v>#N/A</v>
      </c>
    </row>
    <row r="265" spans="3:40" x14ac:dyDescent="0.2">
      <c r="C265" s="6">
        <v>193</v>
      </c>
      <c r="D265" s="6"/>
      <c r="N265">
        <v>0</v>
      </c>
      <c r="O265">
        <v>0</v>
      </c>
      <c r="AL265" s="4"/>
      <c r="AM265" t="e">
        <v>#N/A</v>
      </c>
      <c r="AN265" t="e">
        <v>#N/A</v>
      </c>
    </row>
    <row r="266" spans="3:40" x14ac:dyDescent="0.2">
      <c r="C266" s="6">
        <v>194</v>
      </c>
      <c r="D266" s="6"/>
      <c r="N266">
        <v>0</v>
      </c>
      <c r="O266">
        <v>0</v>
      </c>
      <c r="AL266" s="4"/>
      <c r="AM266" t="e">
        <v>#N/A</v>
      </c>
      <c r="AN266" t="e">
        <v>#N/A</v>
      </c>
    </row>
    <row r="267" spans="3:40" x14ac:dyDescent="0.2">
      <c r="C267" s="6">
        <v>195</v>
      </c>
      <c r="D267" s="6"/>
      <c r="N267">
        <v>0</v>
      </c>
      <c r="O267">
        <v>0</v>
      </c>
      <c r="AL267" s="4"/>
      <c r="AM267" t="e">
        <v>#N/A</v>
      </c>
      <c r="AN267" t="e">
        <v>#N/A</v>
      </c>
    </row>
    <row r="268" spans="3:40" x14ac:dyDescent="0.2">
      <c r="C268" s="6">
        <v>196</v>
      </c>
      <c r="D268" s="6"/>
      <c r="N268">
        <v>0</v>
      </c>
      <c r="O268">
        <v>0</v>
      </c>
      <c r="AL268" s="4"/>
      <c r="AM268" t="e">
        <v>#N/A</v>
      </c>
      <c r="AN268" t="e">
        <v>#N/A</v>
      </c>
    </row>
    <row r="269" spans="3:40" x14ac:dyDescent="0.2">
      <c r="C269" s="6">
        <v>197</v>
      </c>
      <c r="D269" s="6"/>
      <c r="N269">
        <v>0</v>
      </c>
      <c r="O269">
        <v>0</v>
      </c>
      <c r="AL269" s="4"/>
      <c r="AM269" t="e">
        <v>#N/A</v>
      </c>
      <c r="AN269" t="e">
        <v>#N/A</v>
      </c>
    </row>
    <row r="270" spans="3:40" x14ac:dyDescent="0.2">
      <c r="C270" s="6">
        <v>198</v>
      </c>
      <c r="D270" s="6"/>
      <c r="N270">
        <v>0</v>
      </c>
      <c r="O270">
        <v>0</v>
      </c>
      <c r="AL270" s="4"/>
      <c r="AM270" t="e">
        <v>#N/A</v>
      </c>
      <c r="AN270" t="e">
        <v>#N/A</v>
      </c>
    </row>
    <row r="271" spans="3:40" x14ac:dyDescent="0.2">
      <c r="C271" s="6">
        <v>199</v>
      </c>
      <c r="D271" s="6"/>
      <c r="N271">
        <v>0</v>
      </c>
      <c r="O271">
        <v>0</v>
      </c>
      <c r="AL271" s="4"/>
      <c r="AM271" t="e">
        <v>#N/A</v>
      </c>
      <c r="AN271" t="e">
        <v>#N/A</v>
      </c>
    </row>
    <row r="272" spans="3:40" x14ac:dyDescent="0.2">
      <c r="C272" s="6">
        <v>200</v>
      </c>
      <c r="D272" s="6"/>
      <c r="N272">
        <v>0</v>
      </c>
      <c r="O272">
        <v>0</v>
      </c>
      <c r="AL272" s="4"/>
      <c r="AM272" t="e">
        <v>#N/A</v>
      </c>
      <c r="AN272" t="e">
        <v>#N/A</v>
      </c>
    </row>
    <row r="273" spans="3:40" x14ac:dyDescent="0.2">
      <c r="C273" s="6">
        <v>201</v>
      </c>
      <c r="D273" s="6"/>
      <c r="N273">
        <v>0</v>
      </c>
      <c r="O273">
        <v>0</v>
      </c>
      <c r="AL273" s="4"/>
      <c r="AM273" t="e">
        <v>#N/A</v>
      </c>
      <c r="AN273" t="e">
        <v>#N/A</v>
      </c>
    </row>
    <row r="274" spans="3:40" x14ac:dyDescent="0.2">
      <c r="C274" s="6">
        <v>202</v>
      </c>
      <c r="D274" s="6"/>
      <c r="N274">
        <v>0</v>
      </c>
      <c r="O274">
        <v>0</v>
      </c>
      <c r="AL274" s="4"/>
      <c r="AM274" t="e">
        <v>#N/A</v>
      </c>
      <c r="AN274" t="e">
        <v>#N/A</v>
      </c>
    </row>
    <row r="275" spans="3:40" x14ac:dyDescent="0.2">
      <c r="C275" s="6">
        <v>203</v>
      </c>
      <c r="D275" s="6"/>
      <c r="N275">
        <v>0</v>
      </c>
      <c r="O275">
        <v>0</v>
      </c>
      <c r="AL275" s="4"/>
      <c r="AM275" t="e">
        <v>#N/A</v>
      </c>
      <c r="AN275" t="e">
        <v>#N/A</v>
      </c>
    </row>
    <row r="276" spans="3:40" x14ac:dyDescent="0.2">
      <c r="C276" s="6">
        <v>204</v>
      </c>
      <c r="D276" s="6"/>
      <c r="N276">
        <v>0</v>
      </c>
      <c r="O276">
        <v>0</v>
      </c>
      <c r="AL276" s="4"/>
      <c r="AM276" t="e">
        <v>#N/A</v>
      </c>
      <c r="AN276" t="e">
        <v>#N/A</v>
      </c>
    </row>
    <row r="277" spans="3:40" x14ac:dyDescent="0.2">
      <c r="C277" s="6">
        <v>205</v>
      </c>
      <c r="D277" s="6"/>
      <c r="N277">
        <v>0</v>
      </c>
      <c r="O277">
        <v>0</v>
      </c>
      <c r="AL277" s="4"/>
      <c r="AM277" t="e">
        <v>#N/A</v>
      </c>
      <c r="AN277" t="e">
        <v>#N/A</v>
      </c>
    </row>
    <row r="278" spans="3:40" x14ac:dyDescent="0.2">
      <c r="C278" s="6">
        <v>206</v>
      </c>
      <c r="D278" s="6"/>
      <c r="N278">
        <v>0</v>
      </c>
      <c r="O278">
        <v>0</v>
      </c>
      <c r="AL278" s="4"/>
      <c r="AM278" t="e">
        <v>#N/A</v>
      </c>
      <c r="AN278" t="e">
        <v>#N/A</v>
      </c>
    </row>
    <row r="279" spans="3:40" x14ac:dyDescent="0.2">
      <c r="C279" s="6">
        <v>207</v>
      </c>
      <c r="D279" s="6"/>
      <c r="N279">
        <v>0</v>
      </c>
      <c r="O279">
        <v>0</v>
      </c>
      <c r="AL279" s="4"/>
      <c r="AM279" t="e">
        <v>#N/A</v>
      </c>
      <c r="AN279" t="e">
        <v>#N/A</v>
      </c>
    </row>
    <row r="280" spans="3:40" x14ac:dyDescent="0.2">
      <c r="C280" s="6">
        <v>208</v>
      </c>
      <c r="D280" s="6"/>
      <c r="N280">
        <v>0</v>
      </c>
      <c r="O280">
        <v>0</v>
      </c>
      <c r="AL280" s="4"/>
      <c r="AM280" t="e">
        <v>#N/A</v>
      </c>
      <c r="AN280" t="e">
        <v>#N/A</v>
      </c>
    </row>
    <row r="281" spans="3:40" x14ac:dyDescent="0.2">
      <c r="C281" s="6">
        <v>209</v>
      </c>
      <c r="D281" s="6"/>
      <c r="N281">
        <v>0</v>
      </c>
      <c r="O281">
        <v>0</v>
      </c>
      <c r="AL281" s="4"/>
      <c r="AM281" t="e">
        <v>#N/A</v>
      </c>
      <c r="AN281" t="e">
        <v>#N/A</v>
      </c>
    </row>
    <row r="282" spans="3:40" x14ac:dyDescent="0.2">
      <c r="C282" s="6">
        <v>210</v>
      </c>
      <c r="D282" s="6"/>
      <c r="N282">
        <v>0</v>
      </c>
      <c r="O282">
        <v>0</v>
      </c>
      <c r="AL282" s="4"/>
      <c r="AM282" t="e">
        <v>#N/A</v>
      </c>
      <c r="AN282" t="e">
        <v>#N/A</v>
      </c>
    </row>
    <row r="283" spans="3:40" x14ac:dyDescent="0.2">
      <c r="C283" s="6">
        <v>211</v>
      </c>
      <c r="D283" s="6"/>
      <c r="N283">
        <v>0</v>
      </c>
      <c r="O283">
        <v>0</v>
      </c>
      <c r="AL283" s="4"/>
      <c r="AM283" t="e">
        <v>#N/A</v>
      </c>
      <c r="AN283" t="e">
        <v>#N/A</v>
      </c>
    </row>
    <row r="284" spans="3:40" x14ac:dyDescent="0.2">
      <c r="C284" s="6">
        <v>212</v>
      </c>
      <c r="D284" s="6"/>
      <c r="N284">
        <v>0</v>
      </c>
      <c r="O284">
        <v>0</v>
      </c>
      <c r="AL284" s="4"/>
      <c r="AM284" t="e">
        <v>#N/A</v>
      </c>
      <c r="AN284" t="e">
        <v>#N/A</v>
      </c>
    </row>
    <row r="285" spans="3:40" x14ac:dyDescent="0.2">
      <c r="C285" s="6">
        <v>213</v>
      </c>
      <c r="D285" s="6"/>
      <c r="N285">
        <v>0</v>
      </c>
      <c r="O285">
        <v>0</v>
      </c>
      <c r="AL285" s="4"/>
      <c r="AM285" t="e">
        <v>#N/A</v>
      </c>
      <c r="AN285" t="e">
        <v>#N/A</v>
      </c>
    </row>
    <row r="286" spans="3:40" x14ac:dyDescent="0.2">
      <c r="C286" s="6">
        <v>214</v>
      </c>
      <c r="D286" s="6"/>
      <c r="N286">
        <v>0</v>
      </c>
      <c r="O286">
        <v>0</v>
      </c>
      <c r="AL286" s="4"/>
      <c r="AM286" t="e">
        <v>#N/A</v>
      </c>
      <c r="AN286" t="e">
        <v>#N/A</v>
      </c>
    </row>
    <row r="287" spans="3:40" x14ac:dyDescent="0.2">
      <c r="C287" s="6">
        <v>215</v>
      </c>
      <c r="D287" s="6"/>
      <c r="N287">
        <v>0</v>
      </c>
      <c r="O287">
        <v>0</v>
      </c>
      <c r="AL287" s="4"/>
      <c r="AM287" t="e">
        <v>#N/A</v>
      </c>
      <c r="AN287" t="e">
        <v>#N/A</v>
      </c>
    </row>
    <row r="288" spans="3:40" x14ac:dyDescent="0.2">
      <c r="C288" s="6">
        <v>216</v>
      </c>
      <c r="D288" s="6"/>
      <c r="N288">
        <v>0</v>
      </c>
      <c r="O288">
        <v>0</v>
      </c>
      <c r="AL288" s="4"/>
      <c r="AM288" t="e">
        <v>#N/A</v>
      </c>
      <c r="AN288" t="e">
        <v>#N/A</v>
      </c>
    </row>
    <row r="289" spans="3:40" x14ac:dyDescent="0.2">
      <c r="C289" s="6">
        <v>217</v>
      </c>
      <c r="D289" s="6"/>
      <c r="N289">
        <v>0</v>
      </c>
      <c r="O289">
        <v>0</v>
      </c>
      <c r="AL289" s="4"/>
      <c r="AM289" t="e">
        <v>#N/A</v>
      </c>
      <c r="AN289" t="e">
        <v>#N/A</v>
      </c>
    </row>
    <row r="290" spans="3:40" x14ac:dyDescent="0.2">
      <c r="C290" s="6">
        <v>218</v>
      </c>
      <c r="D290" s="6"/>
      <c r="N290">
        <v>0</v>
      </c>
      <c r="O290">
        <v>0</v>
      </c>
      <c r="AL290" s="4"/>
      <c r="AM290" t="e">
        <v>#N/A</v>
      </c>
      <c r="AN290" t="e">
        <v>#N/A</v>
      </c>
    </row>
    <row r="291" spans="3:40" x14ac:dyDescent="0.2">
      <c r="C291" s="6">
        <v>219</v>
      </c>
      <c r="D291" s="6"/>
      <c r="N291">
        <v>0</v>
      </c>
      <c r="O291">
        <v>0</v>
      </c>
      <c r="AL291" s="4"/>
      <c r="AM291" t="e">
        <v>#N/A</v>
      </c>
      <c r="AN291" t="e">
        <v>#N/A</v>
      </c>
    </row>
    <row r="292" spans="3:40" x14ac:dyDescent="0.2">
      <c r="C292" s="6">
        <v>220</v>
      </c>
      <c r="D292" s="6"/>
      <c r="N292">
        <v>0</v>
      </c>
      <c r="O292">
        <v>0</v>
      </c>
      <c r="AL292" s="4"/>
      <c r="AM292" t="e">
        <v>#N/A</v>
      </c>
      <c r="AN292" t="e">
        <v>#N/A</v>
      </c>
    </row>
    <row r="293" spans="3:40" x14ac:dyDescent="0.2">
      <c r="C293" s="6">
        <v>221</v>
      </c>
      <c r="D293" s="6"/>
      <c r="N293">
        <v>0</v>
      </c>
      <c r="O293">
        <v>0</v>
      </c>
      <c r="AL293" s="4"/>
      <c r="AM293" t="e">
        <v>#N/A</v>
      </c>
      <c r="AN293" t="e">
        <v>#N/A</v>
      </c>
    </row>
    <row r="294" spans="3:40" x14ac:dyDescent="0.2">
      <c r="C294" s="6">
        <v>222</v>
      </c>
      <c r="D294" s="6"/>
      <c r="N294">
        <v>0</v>
      </c>
      <c r="O294">
        <v>0</v>
      </c>
      <c r="AL294" s="4"/>
      <c r="AM294" t="e">
        <v>#N/A</v>
      </c>
      <c r="AN294" t="e">
        <v>#N/A</v>
      </c>
    </row>
    <row r="295" spans="3:40" x14ac:dyDescent="0.2">
      <c r="C295" s="6">
        <v>223</v>
      </c>
      <c r="D295" s="6"/>
      <c r="N295">
        <v>0</v>
      </c>
      <c r="O295">
        <v>0</v>
      </c>
      <c r="AL295" s="4"/>
      <c r="AM295" t="e">
        <v>#N/A</v>
      </c>
      <c r="AN295" t="e">
        <v>#N/A</v>
      </c>
    </row>
    <row r="296" spans="3:40" x14ac:dyDescent="0.2">
      <c r="C296" s="6">
        <v>224</v>
      </c>
      <c r="D296" s="6"/>
      <c r="N296">
        <v>0</v>
      </c>
      <c r="O296">
        <v>0</v>
      </c>
      <c r="AL296" s="4"/>
      <c r="AM296" t="e">
        <v>#N/A</v>
      </c>
      <c r="AN296" t="e">
        <v>#N/A</v>
      </c>
    </row>
    <row r="297" spans="3:40" x14ac:dyDescent="0.2">
      <c r="C297" s="6">
        <v>225</v>
      </c>
      <c r="D297" s="6"/>
      <c r="N297">
        <v>0</v>
      </c>
      <c r="O297">
        <v>0</v>
      </c>
      <c r="AL297" s="4"/>
      <c r="AM297" t="e">
        <v>#N/A</v>
      </c>
      <c r="AN297" t="e">
        <v>#N/A</v>
      </c>
    </row>
    <row r="298" spans="3:40" x14ac:dyDescent="0.2">
      <c r="C298" s="6">
        <v>226</v>
      </c>
      <c r="D298" s="6"/>
      <c r="N298">
        <v>0</v>
      </c>
      <c r="O298">
        <v>0</v>
      </c>
      <c r="AL298" s="4"/>
      <c r="AM298" t="e">
        <v>#N/A</v>
      </c>
      <c r="AN298" t="e">
        <v>#N/A</v>
      </c>
    </row>
    <row r="299" spans="3:40" x14ac:dyDescent="0.2">
      <c r="C299" s="6">
        <v>227</v>
      </c>
      <c r="D299" s="6"/>
      <c r="N299">
        <v>0</v>
      </c>
      <c r="O299">
        <v>0</v>
      </c>
      <c r="AL299" s="4"/>
      <c r="AM299" t="e">
        <v>#N/A</v>
      </c>
      <c r="AN299" t="e">
        <v>#N/A</v>
      </c>
    </row>
    <row r="300" spans="3:40" x14ac:dyDescent="0.2">
      <c r="C300" s="6">
        <v>228</v>
      </c>
      <c r="D300" s="6"/>
      <c r="N300">
        <v>0</v>
      </c>
      <c r="O300">
        <v>0</v>
      </c>
      <c r="AL300" s="4"/>
      <c r="AM300" t="e">
        <v>#N/A</v>
      </c>
      <c r="AN300" t="e">
        <v>#N/A</v>
      </c>
    </row>
    <row r="301" spans="3:40" x14ac:dyDescent="0.2">
      <c r="C301" s="6">
        <v>229</v>
      </c>
      <c r="D301" s="6"/>
      <c r="N301">
        <v>0</v>
      </c>
      <c r="O301">
        <v>0</v>
      </c>
      <c r="AL301" s="4"/>
      <c r="AM301" t="e">
        <v>#N/A</v>
      </c>
      <c r="AN301" t="e">
        <v>#N/A</v>
      </c>
    </row>
    <row r="302" spans="3:40" x14ac:dyDescent="0.2">
      <c r="C302" s="6">
        <v>230</v>
      </c>
      <c r="D302" s="6"/>
      <c r="N302">
        <v>0</v>
      </c>
      <c r="O302">
        <v>0</v>
      </c>
      <c r="AL302" s="4"/>
      <c r="AM302" t="e">
        <v>#N/A</v>
      </c>
      <c r="AN302" t="e">
        <v>#N/A</v>
      </c>
    </row>
    <row r="303" spans="3:40" x14ac:dyDescent="0.2">
      <c r="C303" s="6">
        <v>231</v>
      </c>
      <c r="D303" s="6"/>
      <c r="N303">
        <v>0</v>
      </c>
      <c r="O303">
        <v>0</v>
      </c>
      <c r="AL303" s="4"/>
      <c r="AM303" t="e">
        <v>#N/A</v>
      </c>
      <c r="AN303" t="e">
        <v>#N/A</v>
      </c>
    </row>
    <row r="304" spans="3:40" x14ac:dyDescent="0.2">
      <c r="C304" s="6">
        <v>232</v>
      </c>
      <c r="D304" s="6"/>
      <c r="N304">
        <v>0</v>
      </c>
      <c r="O304">
        <v>0</v>
      </c>
      <c r="AL304" s="4"/>
      <c r="AM304" t="e">
        <v>#N/A</v>
      </c>
      <c r="AN304" t="e">
        <v>#N/A</v>
      </c>
    </row>
    <row r="305" spans="3:40" x14ac:dyDescent="0.2">
      <c r="C305" s="6">
        <v>233</v>
      </c>
      <c r="D305" s="6"/>
      <c r="N305">
        <v>0</v>
      </c>
      <c r="O305">
        <v>0</v>
      </c>
      <c r="AL305" s="4"/>
      <c r="AM305" t="e">
        <v>#N/A</v>
      </c>
      <c r="AN305" t="e">
        <v>#N/A</v>
      </c>
    </row>
    <row r="306" spans="3:40" x14ac:dyDescent="0.2">
      <c r="C306" s="6">
        <v>234</v>
      </c>
      <c r="D306" s="6"/>
      <c r="N306">
        <v>0</v>
      </c>
      <c r="O306">
        <v>0</v>
      </c>
      <c r="AL306" s="4"/>
      <c r="AM306" t="e">
        <v>#N/A</v>
      </c>
      <c r="AN306" t="e">
        <v>#N/A</v>
      </c>
    </row>
    <row r="307" spans="3:40" x14ac:dyDescent="0.2">
      <c r="C307" s="6">
        <v>235</v>
      </c>
      <c r="D307" s="6"/>
      <c r="N307">
        <v>0</v>
      </c>
      <c r="O307">
        <v>0</v>
      </c>
      <c r="AL307" s="4"/>
      <c r="AM307" t="e">
        <v>#N/A</v>
      </c>
      <c r="AN307" t="e">
        <v>#N/A</v>
      </c>
    </row>
    <row r="308" spans="3:40" x14ac:dyDescent="0.2">
      <c r="C308" s="6">
        <v>236</v>
      </c>
      <c r="D308" s="6"/>
      <c r="N308">
        <v>0</v>
      </c>
      <c r="O308">
        <v>0</v>
      </c>
      <c r="AL308" s="4"/>
      <c r="AM308" t="e">
        <v>#N/A</v>
      </c>
      <c r="AN308" t="e">
        <v>#N/A</v>
      </c>
    </row>
    <row r="309" spans="3:40" x14ac:dyDescent="0.2">
      <c r="C309" s="6">
        <v>237</v>
      </c>
      <c r="D309" s="6"/>
      <c r="N309">
        <v>0</v>
      </c>
      <c r="O309">
        <v>0</v>
      </c>
      <c r="AL309" s="4"/>
      <c r="AM309" t="e">
        <v>#N/A</v>
      </c>
      <c r="AN309" t="e">
        <v>#N/A</v>
      </c>
    </row>
    <row r="310" spans="3:40" x14ac:dyDescent="0.2">
      <c r="C310" s="6">
        <v>238</v>
      </c>
      <c r="D310" s="6"/>
      <c r="N310">
        <v>0</v>
      </c>
      <c r="O310">
        <v>0</v>
      </c>
      <c r="AL310" s="4"/>
      <c r="AM310" t="e">
        <v>#N/A</v>
      </c>
      <c r="AN310" t="e">
        <v>#N/A</v>
      </c>
    </row>
    <row r="311" spans="3:40" x14ac:dyDescent="0.2">
      <c r="C311" s="6">
        <v>239</v>
      </c>
      <c r="D311" s="6"/>
      <c r="N311">
        <v>0</v>
      </c>
      <c r="O311">
        <v>0</v>
      </c>
      <c r="AL311" s="4"/>
      <c r="AM311" t="e">
        <v>#N/A</v>
      </c>
      <c r="AN311" t="e">
        <v>#N/A</v>
      </c>
    </row>
    <row r="312" spans="3:40" x14ac:dyDescent="0.2">
      <c r="C312" s="6">
        <v>240</v>
      </c>
      <c r="D312" s="6"/>
      <c r="N312">
        <v>0</v>
      </c>
      <c r="O312">
        <v>0</v>
      </c>
      <c r="AL312" s="4"/>
      <c r="AM312" t="e">
        <v>#N/A</v>
      </c>
      <c r="AN312" t="e">
        <v>#N/A</v>
      </c>
    </row>
    <row r="313" spans="3:40" x14ac:dyDescent="0.2">
      <c r="C313" s="6">
        <v>241</v>
      </c>
      <c r="D313" s="6"/>
      <c r="N313">
        <v>0</v>
      </c>
      <c r="O313">
        <v>0</v>
      </c>
      <c r="AL313" s="4"/>
      <c r="AM313" t="e">
        <v>#N/A</v>
      </c>
      <c r="AN313" t="e">
        <v>#N/A</v>
      </c>
    </row>
    <row r="314" spans="3:40" x14ac:dyDescent="0.2">
      <c r="C314" s="6">
        <v>242</v>
      </c>
      <c r="D314" s="6"/>
      <c r="N314">
        <v>0</v>
      </c>
      <c r="O314">
        <v>0</v>
      </c>
      <c r="AL314" s="4"/>
      <c r="AM314" t="e">
        <v>#N/A</v>
      </c>
      <c r="AN314" t="e">
        <v>#N/A</v>
      </c>
    </row>
    <row r="315" spans="3:40" x14ac:dyDescent="0.2">
      <c r="C315" s="6">
        <v>243</v>
      </c>
      <c r="D315" s="6"/>
      <c r="N315">
        <v>0</v>
      </c>
      <c r="O315">
        <v>0</v>
      </c>
      <c r="AL315" s="4"/>
      <c r="AM315" t="e">
        <v>#N/A</v>
      </c>
      <c r="AN315" t="e">
        <v>#N/A</v>
      </c>
    </row>
    <row r="316" spans="3:40" x14ac:dyDescent="0.2">
      <c r="C316" s="6">
        <v>244</v>
      </c>
      <c r="D316" s="6"/>
      <c r="N316">
        <v>0</v>
      </c>
      <c r="O316">
        <v>0</v>
      </c>
      <c r="AL316" s="4"/>
      <c r="AM316" t="e">
        <v>#N/A</v>
      </c>
      <c r="AN316" t="e">
        <v>#N/A</v>
      </c>
    </row>
    <row r="317" spans="3:40" x14ac:dyDescent="0.2">
      <c r="C317" s="6">
        <v>245</v>
      </c>
      <c r="D317" s="6"/>
      <c r="N317">
        <v>0</v>
      </c>
      <c r="O317">
        <v>0</v>
      </c>
      <c r="AL317" s="4"/>
      <c r="AM317" t="e">
        <v>#N/A</v>
      </c>
      <c r="AN317" t="e">
        <v>#N/A</v>
      </c>
    </row>
    <row r="318" spans="3:40" x14ac:dyDescent="0.2">
      <c r="C318" s="6">
        <v>246</v>
      </c>
      <c r="D318" s="6"/>
      <c r="N318">
        <v>0</v>
      </c>
      <c r="O318">
        <v>0</v>
      </c>
      <c r="AL318" s="4"/>
      <c r="AM318" t="e">
        <v>#N/A</v>
      </c>
      <c r="AN318" t="e">
        <v>#N/A</v>
      </c>
    </row>
    <row r="319" spans="3:40" x14ac:dyDescent="0.2">
      <c r="C319" s="6">
        <v>247</v>
      </c>
      <c r="D319" s="6"/>
      <c r="N319">
        <v>0</v>
      </c>
      <c r="O319">
        <v>0</v>
      </c>
      <c r="AL319" s="4"/>
      <c r="AM319" t="e">
        <v>#N/A</v>
      </c>
      <c r="AN319" t="e">
        <v>#N/A</v>
      </c>
    </row>
    <row r="320" spans="3:40" x14ac:dyDescent="0.2">
      <c r="C320" s="6">
        <v>248</v>
      </c>
      <c r="D320" s="6"/>
      <c r="N320">
        <v>0</v>
      </c>
      <c r="O320">
        <v>0</v>
      </c>
      <c r="AL320" s="4"/>
      <c r="AM320" t="e">
        <v>#N/A</v>
      </c>
      <c r="AN320" t="e">
        <v>#N/A</v>
      </c>
    </row>
    <row r="321" spans="3:40" x14ac:dyDescent="0.2">
      <c r="C321" s="6">
        <v>249</v>
      </c>
      <c r="D321" s="6"/>
      <c r="N321">
        <v>0</v>
      </c>
      <c r="O321">
        <v>0</v>
      </c>
      <c r="AL321" s="4"/>
      <c r="AM321" t="e">
        <v>#N/A</v>
      </c>
      <c r="AN321" t="e">
        <v>#N/A</v>
      </c>
    </row>
    <row r="322" spans="3:40" x14ac:dyDescent="0.2">
      <c r="C322" s="6">
        <v>250</v>
      </c>
      <c r="D322" s="6"/>
      <c r="N322">
        <v>0</v>
      </c>
      <c r="O322">
        <v>0</v>
      </c>
      <c r="AL322" s="4"/>
      <c r="AM322" t="e">
        <v>#N/A</v>
      </c>
      <c r="AN322" t="e">
        <v>#N/A</v>
      </c>
    </row>
    <row r="323" spans="3:40" x14ac:dyDescent="0.2">
      <c r="C323" s="6">
        <v>251</v>
      </c>
      <c r="D323" s="6"/>
      <c r="N323">
        <v>0</v>
      </c>
      <c r="O323">
        <v>0</v>
      </c>
      <c r="AL323" s="4"/>
      <c r="AM323" t="e">
        <v>#N/A</v>
      </c>
      <c r="AN323" t="e">
        <v>#N/A</v>
      </c>
    </row>
    <row r="324" spans="3:40" x14ac:dyDescent="0.2">
      <c r="C324" s="6">
        <v>252</v>
      </c>
      <c r="D324" s="6"/>
      <c r="N324">
        <v>0</v>
      </c>
      <c r="O324">
        <v>0</v>
      </c>
      <c r="AL324" s="4"/>
      <c r="AM324" t="e">
        <v>#N/A</v>
      </c>
      <c r="AN324" t="e">
        <v>#N/A</v>
      </c>
    </row>
    <row r="325" spans="3:40" x14ac:dyDescent="0.2">
      <c r="C325" s="6">
        <v>253</v>
      </c>
      <c r="D325" s="6"/>
      <c r="N325">
        <v>0</v>
      </c>
      <c r="O325">
        <v>0</v>
      </c>
      <c r="AL325" s="4"/>
      <c r="AM325" t="e">
        <v>#N/A</v>
      </c>
      <c r="AN325" t="e">
        <v>#N/A</v>
      </c>
    </row>
    <row r="326" spans="3:40" x14ac:dyDescent="0.2">
      <c r="C326" s="6">
        <v>254</v>
      </c>
      <c r="D326" s="6"/>
      <c r="N326">
        <v>0</v>
      </c>
      <c r="O326">
        <v>0</v>
      </c>
      <c r="AL326" s="4"/>
      <c r="AM326" t="e">
        <v>#N/A</v>
      </c>
      <c r="AN326" t="e">
        <v>#N/A</v>
      </c>
    </row>
    <row r="327" spans="3:40" x14ac:dyDescent="0.2">
      <c r="C327" s="6">
        <v>255</v>
      </c>
      <c r="D327" s="6"/>
      <c r="N327">
        <v>0</v>
      </c>
      <c r="O327">
        <v>0</v>
      </c>
      <c r="AL327" s="4"/>
      <c r="AM327" t="e">
        <v>#N/A</v>
      </c>
      <c r="AN327" t="e">
        <v>#N/A</v>
      </c>
    </row>
    <row r="328" spans="3:40" x14ac:dyDescent="0.2">
      <c r="C328" s="6">
        <v>256</v>
      </c>
      <c r="D328" s="6"/>
      <c r="N328">
        <v>0</v>
      </c>
      <c r="O328">
        <v>0</v>
      </c>
      <c r="AL328" s="4"/>
      <c r="AM328" t="e">
        <v>#N/A</v>
      </c>
      <c r="AN328" t="e">
        <v>#N/A</v>
      </c>
    </row>
    <row r="329" spans="3:40" x14ac:dyDescent="0.2">
      <c r="C329" s="6">
        <v>257</v>
      </c>
      <c r="D329" s="6"/>
      <c r="N329">
        <v>0</v>
      </c>
      <c r="O329">
        <v>0</v>
      </c>
      <c r="AL329" s="4"/>
      <c r="AM329" t="e">
        <v>#N/A</v>
      </c>
      <c r="AN329" t="e">
        <v>#N/A</v>
      </c>
    </row>
    <row r="330" spans="3:40" x14ac:dyDescent="0.2">
      <c r="C330" s="6">
        <v>258</v>
      </c>
      <c r="D330" s="6"/>
      <c r="N330">
        <v>0</v>
      </c>
      <c r="O330">
        <v>0</v>
      </c>
      <c r="AL330" s="4"/>
      <c r="AM330" t="e">
        <v>#N/A</v>
      </c>
      <c r="AN330" t="e">
        <v>#N/A</v>
      </c>
    </row>
    <row r="331" spans="3:40" x14ac:dyDescent="0.2">
      <c r="C331" s="6">
        <v>259</v>
      </c>
      <c r="D331" s="6"/>
      <c r="N331">
        <v>0</v>
      </c>
      <c r="O331">
        <v>0</v>
      </c>
      <c r="AL331" s="4"/>
      <c r="AM331" t="e">
        <v>#N/A</v>
      </c>
      <c r="AN331" t="e">
        <v>#N/A</v>
      </c>
    </row>
    <row r="332" spans="3:40" x14ac:dyDescent="0.2">
      <c r="C332" s="6">
        <v>260</v>
      </c>
      <c r="D332" s="6"/>
      <c r="N332">
        <v>0</v>
      </c>
      <c r="O332">
        <v>0</v>
      </c>
      <c r="AL332" s="4"/>
      <c r="AM332" t="e">
        <v>#N/A</v>
      </c>
      <c r="AN332" t="e">
        <v>#N/A</v>
      </c>
    </row>
    <row r="333" spans="3:40" x14ac:dyDescent="0.2">
      <c r="C333" s="6">
        <v>261</v>
      </c>
      <c r="D333" s="6"/>
      <c r="N333">
        <v>0</v>
      </c>
      <c r="O333">
        <v>0</v>
      </c>
      <c r="AL333" s="4"/>
      <c r="AM333" t="e">
        <v>#N/A</v>
      </c>
      <c r="AN333" t="e">
        <v>#N/A</v>
      </c>
    </row>
    <row r="334" spans="3:40" x14ac:dyDescent="0.2">
      <c r="C334" s="6">
        <v>262</v>
      </c>
      <c r="D334" s="6"/>
      <c r="N334">
        <v>0</v>
      </c>
      <c r="O334">
        <v>0</v>
      </c>
      <c r="AL334" s="4"/>
      <c r="AM334" t="e">
        <v>#N/A</v>
      </c>
      <c r="AN334" t="e">
        <v>#N/A</v>
      </c>
    </row>
    <row r="335" spans="3:40" x14ac:dyDescent="0.2">
      <c r="C335" s="6">
        <v>263</v>
      </c>
      <c r="D335" s="6"/>
      <c r="N335">
        <v>0</v>
      </c>
      <c r="O335">
        <v>0</v>
      </c>
      <c r="AL335" s="4"/>
      <c r="AM335" t="e">
        <v>#N/A</v>
      </c>
      <c r="AN335" t="e">
        <v>#N/A</v>
      </c>
    </row>
    <row r="336" spans="3:40" x14ac:dyDescent="0.2">
      <c r="C336" s="6">
        <v>264</v>
      </c>
      <c r="D336" s="6"/>
      <c r="N336">
        <v>0</v>
      </c>
      <c r="O336">
        <v>0</v>
      </c>
      <c r="AL336" s="4"/>
      <c r="AM336" t="e">
        <v>#N/A</v>
      </c>
      <c r="AN336" t="e">
        <v>#N/A</v>
      </c>
    </row>
    <row r="337" spans="3:40" x14ac:dyDescent="0.2">
      <c r="C337" s="6">
        <v>265</v>
      </c>
      <c r="D337" s="6"/>
      <c r="N337">
        <v>0</v>
      </c>
      <c r="O337">
        <v>0</v>
      </c>
      <c r="AL337" s="4"/>
      <c r="AM337" t="e">
        <v>#N/A</v>
      </c>
      <c r="AN337" t="e">
        <v>#N/A</v>
      </c>
    </row>
    <row r="338" spans="3:40" x14ac:dyDescent="0.2">
      <c r="C338" s="6">
        <v>266</v>
      </c>
      <c r="D338" s="6"/>
      <c r="N338">
        <v>0</v>
      </c>
      <c r="O338">
        <v>0</v>
      </c>
      <c r="AL338" s="4"/>
      <c r="AM338" t="e">
        <v>#N/A</v>
      </c>
      <c r="AN338" t="e">
        <v>#N/A</v>
      </c>
    </row>
    <row r="339" spans="3:40" x14ac:dyDescent="0.2">
      <c r="C339" s="6">
        <v>267</v>
      </c>
      <c r="D339" s="6"/>
      <c r="N339">
        <v>0</v>
      </c>
      <c r="O339">
        <v>0</v>
      </c>
      <c r="AL339" s="4"/>
      <c r="AM339" t="e">
        <v>#N/A</v>
      </c>
      <c r="AN339" t="e">
        <v>#N/A</v>
      </c>
    </row>
    <row r="340" spans="3:40" x14ac:dyDescent="0.2">
      <c r="C340" s="6">
        <v>268</v>
      </c>
      <c r="D340" s="6"/>
      <c r="N340">
        <v>0</v>
      </c>
      <c r="O340">
        <v>0</v>
      </c>
      <c r="AL340" s="4"/>
      <c r="AM340" t="e">
        <v>#N/A</v>
      </c>
      <c r="AN340" t="e">
        <v>#N/A</v>
      </c>
    </row>
    <row r="341" spans="3:40" x14ac:dyDescent="0.2">
      <c r="C341" s="6">
        <v>269</v>
      </c>
      <c r="D341" s="6"/>
      <c r="N341">
        <v>0</v>
      </c>
      <c r="O341">
        <v>0</v>
      </c>
      <c r="AL341" s="4"/>
      <c r="AM341" t="e">
        <v>#N/A</v>
      </c>
      <c r="AN341" t="e">
        <v>#N/A</v>
      </c>
    </row>
    <row r="342" spans="3:40" x14ac:dyDescent="0.2">
      <c r="C342" s="6">
        <v>270</v>
      </c>
      <c r="D342" s="6"/>
      <c r="N342">
        <v>0</v>
      </c>
      <c r="O342">
        <v>0</v>
      </c>
      <c r="AL342" s="4"/>
      <c r="AM342" t="e">
        <v>#N/A</v>
      </c>
      <c r="AN342" t="e">
        <v>#N/A</v>
      </c>
    </row>
    <row r="343" spans="3:40" x14ac:dyDescent="0.2">
      <c r="C343" s="6">
        <v>271</v>
      </c>
      <c r="D343" s="6"/>
      <c r="N343">
        <v>0</v>
      </c>
      <c r="O343">
        <v>0</v>
      </c>
      <c r="AL343" s="4"/>
      <c r="AM343" t="e">
        <v>#N/A</v>
      </c>
      <c r="AN343" t="e">
        <v>#N/A</v>
      </c>
    </row>
    <row r="344" spans="3:40" x14ac:dyDescent="0.2">
      <c r="C344" s="6">
        <v>272</v>
      </c>
      <c r="D344" s="6"/>
      <c r="N344">
        <v>0</v>
      </c>
      <c r="O344">
        <v>0</v>
      </c>
      <c r="AL344" s="4"/>
      <c r="AM344" t="e">
        <v>#N/A</v>
      </c>
      <c r="AN344" t="e">
        <v>#N/A</v>
      </c>
    </row>
    <row r="345" spans="3:40" x14ac:dyDescent="0.2">
      <c r="C345" s="6">
        <v>273</v>
      </c>
      <c r="D345" s="6"/>
      <c r="N345">
        <v>0</v>
      </c>
      <c r="O345">
        <v>0</v>
      </c>
      <c r="AL345" s="4"/>
      <c r="AM345" t="e">
        <v>#N/A</v>
      </c>
      <c r="AN345" t="e">
        <v>#N/A</v>
      </c>
    </row>
    <row r="346" spans="3:40" x14ac:dyDescent="0.2">
      <c r="C346" s="6">
        <v>274</v>
      </c>
      <c r="D346" s="6"/>
      <c r="N346">
        <v>0</v>
      </c>
      <c r="O346">
        <v>0</v>
      </c>
      <c r="AL346" s="4"/>
      <c r="AM346" t="e">
        <v>#N/A</v>
      </c>
      <c r="AN346" t="e">
        <v>#N/A</v>
      </c>
    </row>
    <row r="347" spans="3:40" x14ac:dyDescent="0.2">
      <c r="C347" s="6">
        <v>275</v>
      </c>
      <c r="D347" s="6"/>
      <c r="N347">
        <v>0</v>
      </c>
      <c r="O347">
        <v>0</v>
      </c>
      <c r="AL347" s="4"/>
      <c r="AM347" t="e">
        <v>#N/A</v>
      </c>
      <c r="AN347" t="e">
        <v>#N/A</v>
      </c>
    </row>
    <row r="348" spans="3:40" x14ac:dyDescent="0.2">
      <c r="C348" s="6">
        <v>276</v>
      </c>
      <c r="D348" s="6"/>
      <c r="N348">
        <v>0</v>
      </c>
      <c r="O348">
        <v>0</v>
      </c>
      <c r="AL348" s="4"/>
      <c r="AM348" t="e">
        <v>#N/A</v>
      </c>
      <c r="AN348" t="e">
        <v>#N/A</v>
      </c>
    </row>
    <row r="349" spans="3:40" x14ac:dyDescent="0.2">
      <c r="C349" s="6">
        <v>277</v>
      </c>
      <c r="D349" s="6"/>
      <c r="N349">
        <v>0</v>
      </c>
      <c r="O349">
        <v>0</v>
      </c>
      <c r="AL349" s="4"/>
      <c r="AM349" t="e">
        <v>#N/A</v>
      </c>
      <c r="AN349" t="e">
        <v>#N/A</v>
      </c>
    </row>
    <row r="350" spans="3:40" x14ac:dyDescent="0.2">
      <c r="C350" s="6">
        <v>278</v>
      </c>
      <c r="D350" s="6"/>
      <c r="N350">
        <v>0</v>
      </c>
      <c r="O350">
        <v>0</v>
      </c>
      <c r="AL350" s="4"/>
      <c r="AM350" t="e">
        <v>#N/A</v>
      </c>
      <c r="AN350" t="e">
        <v>#N/A</v>
      </c>
    </row>
    <row r="351" spans="3:40" x14ac:dyDescent="0.2">
      <c r="C351" s="6">
        <v>279</v>
      </c>
      <c r="D351" s="6"/>
      <c r="N351">
        <v>0</v>
      </c>
      <c r="O351">
        <v>0</v>
      </c>
      <c r="AL351" s="4"/>
      <c r="AM351" t="e">
        <v>#N/A</v>
      </c>
      <c r="AN351" t="e">
        <v>#N/A</v>
      </c>
    </row>
    <row r="352" spans="3:40" x14ac:dyDescent="0.2">
      <c r="C352" s="6">
        <v>280</v>
      </c>
      <c r="D352" s="6"/>
      <c r="N352">
        <v>0</v>
      </c>
      <c r="O352">
        <v>0</v>
      </c>
      <c r="AL352" s="4"/>
      <c r="AM352" t="e">
        <v>#N/A</v>
      </c>
      <c r="AN352" t="e">
        <v>#N/A</v>
      </c>
    </row>
    <row r="353" spans="3:40" x14ac:dyDescent="0.2">
      <c r="C353" s="6">
        <v>281</v>
      </c>
      <c r="D353" s="6"/>
      <c r="N353">
        <v>0</v>
      </c>
      <c r="O353">
        <v>0</v>
      </c>
      <c r="AL353" s="4"/>
      <c r="AM353" t="e">
        <v>#N/A</v>
      </c>
      <c r="AN353" t="e">
        <v>#N/A</v>
      </c>
    </row>
    <row r="354" spans="3:40" x14ac:dyDescent="0.2">
      <c r="C354" s="6">
        <v>282</v>
      </c>
      <c r="D354" s="6"/>
      <c r="N354">
        <v>0</v>
      </c>
      <c r="O354">
        <v>0</v>
      </c>
      <c r="AL354" s="4"/>
      <c r="AM354" t="e">
        <v>#N/A</v>
      </c>
      <c r="AN354" t="e">
        <v>#N/A</v>
      </c>
    </row>
    <row r="355" spans="3:40" x14ac:dyDescent="0.2">
      <c r="C355" s="6">
        <v>283</v>
      </c>
      <c r="D355" s="6"/>
      <c r="N355">
        <v>0</v>
      </c>
      <c r="O355">
        <v>0</v>
      </c>
      <c r="AL355" s="4"/>
      <c r="AM355" t="e">
        <v>#N/A</v>
      </c>
      <c r="AN355" t="e">
        <v>#N/A</v>
      </c>
    </row>
    <row r="356" spans="3:40" x14ac:dyDescent="0.2">
      <c r="C356" s="6">
        <v>284</v>
      </c>
      <c r="D356" s="6"/>
      <c r="N356">
        <v>0</v>
      </c>
      <c r="O356">
        <v>0</v>
      </c>
      <c r="AL356" s="4"/>
      <c r="AM356" t="e">
        <v>#N/A</v>
      </c>
      <c r="AN356" t="e">
        <v>#N/A</v>
      </c>
    </row>
    <row r="357" spans="3:40" x14ac:dyDescent="0.2">
      <c r="C357" s="6">
        <v>285</v>
      </c>
      <c r="D357" s="6"/>
      <c r="N357">
        <v>0</v>
      </c>
      <c r="O357">
        <v>0</v>
      </c>
      <c r="AL357" s="4"/>
      <c r="AM357" t="e">
        <v>#N/A</v>
      </c>
      <c r="AN357" t="e">
        <v>#N/A</v>
      </c>
    </row>
    <row r="358" spans="3:40" x14ac:dyDescent="0.2">
      <c r="C358" s="6">
        <v>286</v>
      </c>
      <c r="D358" s="6"/>
      <c r="N358">
        <v>0</v>
      </c>
      <c r="O358">
        <v>0</v>
      </c>
      <c r="AL358" s="4"/>
      <c r="AM358" t="e">
        <v>#N/A</v>
      </c>
      <c r="AN358" t="e">
        <v>#N/A</v>
      </c>
    </row>
    <row r="359" spans="3:40" x14ac:dyDescent="0.2">
      <c r="C359" s="6">
        <v>287</v>
      </c>
      <c r="D359" s="6"/>
      <c r="N359">
        <v>0</v>
      </c>
      <c r="O359">
        <v>0</v>
      </c>
      <c r="AL359" s="4"/>
      <c r="AM359" t="e">
        <v>#N/A</v>
      </c>
      <c r="AN359" t="e">
        <v>#N/A</v>
      </c>
    </row>
    <row r="360" spans="3:40" x14ac:dyDescent="0.2">
      <c r="C360" s="6">
        <v>288</v>
      </c>
      <c r="D360" s="6"/>
      <c r="N360">
        <v>0</v>
      </c>
      <c r="O360">
        <v>0</v>
      </c>
      <c r="AL360" s="4"/>
      <c r="AM360" t="e">
        <v>#N/A</v>
      </c>
      <c r="AN360" t="e">
        <v>#N/A</v>
      </c>
    </row>
    <row r="361" spans="3:40" x14ac:dyDescent="0.2">
      <c r="C361" s="6">
        <v>289</v>
      </c>
      <c r="D361" s="6"/>
      <c r="N361">
        <v>0</v>
      </c>
      <c r="O361">
        <v>0</v>
      </c>
      <c r="AL361" s="4"/>
      <c r="AM361" t="e">
        <v>#N/A</v>
      </c>
      <c r="AN361" t="e">
        <v>#N/A</v>
      </c>
    </row>
    <row r="362" spans="3:40" x14ac:dyDescent="0.2">
      <c r="C362" s="6">
        <v>290</v>
      </c>
      <c r="D362" s="6"/>
      <c r="N362">
        <v>0</v>
      </c>
      <c r="O362">
        <v>0</v>
      </c>
      <c r="AL362" s="4"/>
      <c r="AM362" t="e">
        <v>#N/A</v>
      </c>
      <c r="AN362" t="e">
        <v>#N/A</v>
      </c>
    </row>
    <row r="363" spans="3:40" x14ac:dyDescent="0.2">
      <c r="C363" s="6">
        <v>291</v>
      </c>
      <c r="D363" s="6"/>
      <c r="N363">
        <v>0</v>
      </c>
      <c r="O363">
        <v>0</v>
      </c>
      <c r="AL363" s="4"/>
      <c r="AM363" t="e">
        <v>#N/A</v>
      </c>
      <c r="AN363" t="e">
        <v>#N/A</v>
      </c>
    </row>
    <row r="364" spans="3:40" x14ac:dyDescent="0.2">
      <c r="C364" s="6">
        <v>292</v>
      </c>
      <c r="D364" s="6"/>
      <c r="N364">
        <v>0</v>
      </c>
      <c r="O364">
        <v>0</v>
      </c>
      <c r="AL364" s="4"/>
      <c r="AM364" t="e">
        <v>#N/A</v>
      </c>
      <c r="AN364" t="e">
        <v>#N/A</v>
      </c>
    </row>
    <row r="365" spans="3:40" x14ac:dyDescent="0.2">
      <c r="C365" s="6">
        <v>293</v>
      </c>
      <c r="D365" s="6"/>
      <c r="N365">
        <v>0</v>
      </c>
      <c r="O365">
        <v>0</v>
      </c>
      <c r="AL365" s="4"/>
      <c r="AM365" t="e">
        <v>#N/A</v>
      </c>
      <c r="AN365" t="e">
        <v>#N/A</v>
      </c>
    </row>
    <row r="366" spans="3:40" x14ac:dyDescent="0.2">
      <c r="C366" s="6">
        <v>294</v>
      </c>
      <c r="D366" s="6"/>
      <c r="N366">
        <v>0</v>
      </c>
      <c r="O366">
        <v>0</v>
      </c>
      <c r="AL366" s="4"/>
      <c r="AM366" t="e">
        <v>#N/A</v>
      </c>
      <c r="AN366" t="e">
        <v>#N/A</v>
      </c>
    </row>
    <row r="367" spans="3:40" x14ac:dyDescent="0.2">
      <c r="C367" s="6">
        <v>295</v>
      </c>
      <c r="D367" s="6"/>
      <c r="N367">
        <v>0</v>
      </c>
      <c r="O367">
        <v>0</v>
      </c>
      <c r="AL367" s="4"/>
      <c r="AM367" t="e">
        <v>#N/A</v>
      </c>
      <c r="AN367" t="e">
        <v>#N/A</v>
      </c>
    </row>
    <row r="368" spans="3:40" x14ac:dyDescent="0.2">
      <c r="C368" s="6">
        <v>296</v>
      </c>
      <c r="D368" s="6"/>
      <c r="N368">
        <v>0</v>
      </c>
      <c r="O368">
        <v>0</v>
      </c>
      <c r="AL368" s="4"/>
      <c r="AM368" t="e">
        <v>#N/A</v>
      </c>
      <c r="AN368" t="e">
        <v>#N/A</v>
      </c>
    </row>
    <row r="369" spans="3:40" x14ac:dyDescent="0.2">
      <c r="C369" s="6">
        <v>297</v>
      </c>
      <c r="D369" s="6"/>
      <c r="N369">
        <v>0</v>
      </c>
      <c r="O369">
        <v>0</v>
      </c>
      <c r="AL369" s="4"/>
      <c r="AM369" t="e">
        <v>#N/A</v>
      </c>
      <c r="AN369" t="e">
        <v>#N/A</v>
      </c>
    </row>
    <row r="370" spans="3:40" x14ac:dyDescent="0.2">
      <c r="C370" s="6">
        <v>298</v>
      </c>
      <c r="D370" s="6"/>
      <c r="N370">
        <v>0</v>
      </c>
      <c r="O370">
        <v>0</v>
      </c>
      <c r="AL370" s="4"/>
      <c r="AM370" t="e">
        <v>#N/A</v>
      </c>
      <c r="AN370" t="e">
        <v>#N/A</v>
      </c>
    </row>
    <row r="371" spans="3:40" x14ac:dyDescent="0.2">
      <c r="C371" s="6">
        <v>299</v>
      </c>
      <c r="D371" s="6"/>
      <c r="N371">
        <v>0</v>
      </c>
      <c r="O371">
        <v>0</v>
      </c>
      <c r="AL371" s="4"/>
      <c r="AM371" t="e">
        <v>#N/A</v>
      </c>
      <c r="AN371" t="e">
        <v>#N/A</v>
      </c>
    </row>
    <row r="372" spans="3:40" x14ac:dyDescent="0.2">
      <c r="C372" s="6">
        <v>300</v>
      </c>
      <c r="D372" s="6"/>
      <c r="N372">
        <v>0</v>
      </c>
      <c r="O372">
        <v>0</v>
      </c>
      <c r="AL372" s="4"/>
      <c r="AM372" t="e">
        <v>#N/A</v>
      </c>
      <c r="AN372" t="e">
        <v>#N/A</v>
      </c>
    </row>
    <row r="373" spans="3:40" x14ac:dyDescent="0.2">
      <c r="C373" s="6">
        <v>301</v>
      </c>
      <c r="D373" s="6"/>
      <c r="N373">
        <v>0</v>
      </c>
      <c r="O373">
        <v>0</v>
      </c>
      <c r="AL373" s="4"/>
      <c r="AM373" t="e">
        <v>#N/A</v>
      </c>
      <c r="AN373" t="e">
        <v>#N/A</v>
      </c>
    </row>
    <row r="374" spans="3:40" x14ac:dyDescent="0.2">
      <c r="C374" s="6">
        <v>302</v>
      </c>
      <c r="D374" s="6"/>
      <c r="N374">
        <v>0</v>
      </c>
      <c r="O374">
        <v>0</v>
      </c>
      <c r="AL374" s="4"/>
      <c r="AM374" t="e">
        <v>#N/A</v>
      </c>
      <c r="AN374" t="e">
        <v>#N/A</v>
      </c>
    </row>
    <row r="375" spans="3:40" x14ac:dyDescent="0.2">
      <c r="C375" s="6">
        <v>303</v>
      </c>
      <c r="D375" s="6"/>
      <c r="N375">
        <v>0</v>
      </c>
      <c r="O375">
        <v>0</v>
      </c>
      <c r="AL375" s="4"/>
      <c r="AM375" t="e">
        <v>#N/A</v>
      </c>
      <c r="AN375" t="e">
        <v>#N/A</v>
      </c>
    </row>
    <row r="376" spans="3:40" x14ac:dyDescent="0.2">
      <c r="C376" s="6">
        <v>304</v>
      </c>
      <c r="D376" s="6"/>
      <c r="N376">
        <v>0</v>
      </c>
      <c r="O376">
        <v>0</v>
      </c>
      <c r="AL376" s="4"/>
      <c r="AM376" t="e">
        <v>#N/A</v>
      </c>
      <c r="AN376" t="e">
        <v>#N/A</v>
      </c>
    </row>
    <row r="377" spans="3:40" x14ac:dyDescent="0.2">
      <c r="C377" s="6">
        <v>305</v>
      </c>
      <c r="D377" s="6"/>
      <c r="N377">
        <v>0</v>
      </c>
      <c r="O377">
        <v>0</v>
      </c>
      <c r="AL377" s="4"/>
      <c r="AM377" t="e">
        <v>#N/A</v>
      </c>
      <c r="AN377" t="e">
        <v>#N/A</v>
      </c>
    </row>
    <row r="378" spans="3:40" x14ac:dyDescent="0.2">
      <c r="C378" s="6">
        <v>306</v>
      </c>
      <c r="D378" s="6"/>
      <c r="N378">
        <v>0</v>
      </c>
      <c r="O378">
        <v>0</v>
      </c>
      <c r="AL378" s="4"/>
      <c r="AM378" t="e">
        <v>#N/A</v>
      </c>
      <c r="AN378" t="e">
        <v>#N/A</v>
      </c>
    </row>
    <row r="379" spans="3:40" x14ac:dyDescent="0.2">
      <c r="C379" s="6">
        <v>307</v>
      </c>
      <c r="D379" s="6"/>
      <c r="N379">
        <v>0</v>
      </c>
      <c r="O379">
        <v>0</v>
      </c>
      <c r="AL379" s="4"/>
      <c r="AM379" t="e">
        <v>#N/A</v>
      </c>
      <c r="AN379" t="e">
        <v>#N/A</v>
      </c>
    </row>
    <row r="380" spans="3:40" x14ac:dyDescent="0.2">
      <c r="C380" s="6">
        <v>308</v>
      </c>
      <c r="D380" s="6"/>
      <c r="N380">
        <v>0</v>
      </c>
      <c r="O380">
        <v>0</v>
      </c>
      <c r="AL380" s="4"/>
      <c r="AM380" t="e">
        <v>#N/A</v>
      </c>
      <c r="AN380" t="e">
        <v>#N/A</v>
      </c>
    </row>
    <row r="381" spans="3:40" x14ac:dyDescent="0.2">
      <c r="C381" s="6">
        <v>309</v>
      </c>
      <c r="D381" s="6"/>
      <c r="N381">
        <v>0</v>
      </c>
      <c r="O381">
        <v>0</v>
      </c>
      <c r="AL381" s="4"/>
      <c r="AM381" t="e">
        <v>#N/A</v>
      </c>
      <c r="AN381" t="e">
        <v>#N/A</v>
      </c>
    </row>
    <row r="382" spans="3:40" x14ac:dyDescent="0.2">
      <c r="C382" s="6">
        <v>310</v>
      </c>
      <c r="D382" s="6"/>
      <c r="N382">
        <v>0</v>
      </c>
      <c r="O382">
        <v>0</v>
      </c>
      <c r="AL382" s="4"/>
      <c r="AM382" t="e">
        <v>#N/A</v>
      </c>
      <c r="AN382" t="e">
        <v>#N/A</v>
      </c>
    </row>
    <row r="383" spans="3:40" x14ac:dyDescent="0.2">
      <c r="C383" s="6">
        <v>311</v>
      </c>
      <c r="D383" s="6"/>
      <c r="N383">
        <v>0</v>
      </c>
      <c r="O383">
        <v>0</v>
      </c>
      <c r="AL383" s="4"/>
      <c r="AM383" t="e">
        <v>#N/A</v>
      </c>
      <c r="AN383" t="e">
        <v>#N/A</v>
      </c>
    </row>
    <row r="384" spans="3:40" x14ac:dyDescent="0.2">
      <c r="C384" s="6">
        <v>312</v>
      </c>
      <c r="D384" s="6"/>
      <c r="N384">
        <v>0</v>
      </c>
      <c r="O384">
        <v>0</v>
      </c>
      <c r="AL384" s="4"/>
      <c r="AM384" t="e">
        <v>#N/A</v>
      </c>
      <c r="AN384" t="e">
        <v>#N/A</v>
      </c>
    </row>
    <row r="385" spans="3:40" x14ac:dyDescent="0.2">
      <c r="C385" s="6">
        <v>313</v>
      </c>
      <c r="D385" s="6"/>
      <c r="N385">
        <v>0</v>
      </c>
      <c r="O385">
        <v>0</v>
      </c>
      <c r="AL385" s="4"/>
      <c r="AM385" t="e">
        <v>#N/A</v>
      </c>
      <c r="AN385" t="e">
        <v>#N/A</v>
      </c>
    </row>
    <row r="386" spans="3:40" x14ac:dyDescent="0.2">
      <c r="C386" s="6">
        <v>314</v>
      </c>
      <c r="D386" s="6"/>
      <c r="N386">
        <v>0</v>
      </c>
      <c r="O386">
        <v>0</v>
      </c>
      <c r="AL386" s="4"/>
      <c r="AM386" t="e">
        <v>#N/A</v>
      </c>
      <c r="AN386" t="e">
        <v>#N/A</v>
      </c>
    </row>
    <row r="387" spans="3:40" x14ac:dyDescent="0.2">
      <c r="C387" s="6">
        <v>315</v>
      </c>
      <c r="D387" s="6"/>
      <c r="N387">
        <v>0</v>
      </c>
      <c r="O387">
        <v>0</v>
      </c>
      <c r="AL387" s="4"/>
      <c r="AM387" t="e">
        <v>#N/A</v>
      </c>
      <c r="AN387" t="e">
        <v>#N/A</v>
      </c>
    </row>
    <row r="388" spans="3:40" x14ac:dyDescent="0.2">
      <c r="C388" s="6">
        <v>316</v>
      </c>
      <c r="D388" s="6"/>
      <c r="N388">
        <v>0</v>
      </c>
      <c r="O388">
        <v>0</v>
      </c>
      <c r="AL388" s="4"/>
      <c r="AM388" t="e">
        <v>#N/A</v>
      </c>
      <c r="AN388" t="e">
        <v>#N/A</v>
      </c>
    </row>
    <row r="389" spans="3:40" x14ac:dyDescent="0.2">
      <c r="C389" s="6">
        <v>317</v>
      </c>
      <c r="D389" s="6"/>
      <c r="N389">
        <v>0</v>
      </c>
      <c r="O389">
        <v>0</v>
      </c>
      <c r="AL389" s="4"/>
      <c r="AM389" t="e">
        <v>#N/A</v>
      </c>
      <c r="AN389" t="e">
        <v>#N/A</v>
      </c>
    </row>
    <row r="390" spans="3:40" x14ac:dyDescent="0.2">
      <c r="C390" s="6">
        <v>318</v>
      </c>
      <c r="D390" s="6"/>
      <c r="N390">
        <v>0</v>
      </c>
      <c r="O390">
        <v>0</v>
      </c>
      <c r="AL390" s="4"/>
      <c r="AM390" t="e">
        <v>#N/A</v>
      </c>
      <c r="AN390" t="e">
        <v>#N/A</v>
      </c>
    </row>
    <row r="391" spans="3:40" x14ac:dyDescent="0.2">
      <c r="C391" s="6">
        <v>319</v>
      </c>
      <c r="D391" s="6"/>
      <c r="N391">
        <v>0</v>
      </c>
      <c r="O391">
        <v>0</v>
      </c>
      <c r="AL391" s="4"/>
      <c r="AM391" t="e">
        <v>#N/A</v>
      </c>
      <c r="AN391" t="e">
        <v>#N/A</v>
      </c>
    </row>
    <row r="392" spans="3:40" x14ac:dyDescent="0.2">
      <c r="C392" s="6">
        <v>320</v>
      </c>
      <c r="D392" s="6"/>
      <c r="N392">
        <v>0</v>
      </c>
      <c r="O392">
        <v>0</v>
      </c>
      <c r="AL392" s="4"/>
      <c r="AM392" t="e">
        <v>#N/A</v>
      </c>
      <c r="AN392" t="e">
        <v>#N/A</v>
      </c>
    </row>
    <row r="393" spans="3:40" x14ac:dyDescent="0.2">
      <c r="C393" s="6">
        <v>321</v>
      </c>
      <c r="D393" s="6"/>
      <c r="N393">
        <v>0</v>
      </c>
      <c r="O393">
        <v>0</v>
      </c>
      <c r="AL393" s="4"/>
      <c r="AM393" t="e">
        <v>#N/A</v>
      </c>
      <c r="AN393" t="e">
        <v>#N/A</v>
      </c>
    </row>
    <row r="394" spans="3:40" x14ac:dyDescent="0.2">
      <c r="C394" s="6">
        <v>322</v>
      </c>
      <c r="D394" s="6"/>
      <c r="N394">
        <v>0</v>
      </c>
      <c r="O394">
        <v>0</v>
      </c>
      <c r="AL394" s="4"/>
      <c r="AM394" t="e">
        <v>#N/A</v>
      </c>
      <c r="AN394" t="e">
        <v>#N/A</v>
      </c>
    </row>
    <row r="395" spans="3:40" x14ac:dyDescent="0.2">
      <c r="C395" s="6">
        <v>323</v>
      </c>
      <c r="D395" s="6"/>
      <c r="N395">
        <v>0</v>
      </c>
      <c r="O395">
        <v>0</v>
      </c>
      <c r="AL395" s="4"/>
      <c r="AM395" t="e">
        <v>#N/A</v>
      </c>
      <c r="AN395" t="e">
        <v>#N/A</v>
      </c>
    </row>
    <row r="396" spans="3:40" x14ac:dyDescent="0.2">
      <c r="C396" s="6">
        <v>324</v>
      </c>
      <c r="D396" s="6"/>
      <c r="N396">
        <v>0</v>
      </c>
      <c r="O396">
        <v>0</v>
      </c>
      <c r="AL396" s="4"/>
      <c r="AM396" t="e">
        <v>#N/A</v>
      </c>
      <c r="AN396" t="e">
        <v>#N/A</v>
      </c>
    </row>
    <row r="397" spans="3:40" x14ac:dyDescent="0.2">
      <c r="C397" s="6">
        <v>325</v>
      </c>
      <c r="D397" s="6"/>
      <c r="N397">
        <v>0</v>
      </c>
      <c r="O397">
        <v>0</v>
      </c>
      <c r="AL397" s="4"/>
      <c r="AM397" t="e">
        <v>#N/A</v>
      </c>
      <c r="AN397" t="e">
        <v>#N/A</v>
      </c>
    </row>
    <row r="398" spans="3:40" x14ac:dyDescent="0.2">
      <c r="C398" s="6">
        <v>326</v>
      </c>
      <c r="D398" s="6"/>
      <c r="N398">
        <v>0</v>
      </c>
      <c r="O398">
        <v>0</v>
      </c>
      <c r="AL398" s="4"/>
      <c r="AM398" t="e">
        <v>#N/A</v>
      </c>
      <c r="AN398" t="e">
        <v>#N/A</v>
      </c>
    </row>
    <row r="399" spans="3:40" x14ac:dyDescent="0.2">
      <c r="C399" s="6">
        <v>327</v>
      </c>
      <c r="D399" s="6"/>
      <c r="N399">
        <v>0</v>
      </c>
      <c r="O399">
        <v>0</v>
      </c>
      <c r="AL399" s="4"/>
      <c r="AM399" t="e">
        <v>#N/A</v>
      </c>
      <c r="AN399" t="e">
        <v>#N/A</v>
      </c>
    </row>
    <row r="400" spans="3:40" x14ac:dyDescent="0.2">
      <c r="C400" s="6">
        <v>328</v>
      </c>
      <c r="D400" s="6"/>
      <c r="N400">
        <v>0</v>
      </c>
      <c r="O400">
        <v>0</v>
      </c>
      <c r="AL400" s="4"/>
      <c r="AM400" t="e">
        <v>#N/A</v>
      </c>
      <c r="AN400" t="e">
        <v>#N/A</v>
      </c>
    </row>
    <row r="401" spans="3:40" x14ac:dyDescent="0.2">
      <c r="C401" s="6">
        <v>329</v>
      </c>
      <c r="D401" s="6"/>
      <c r="N401">
        <v>0</v>
      </c>
      <c r="O401">
        <v>0</v>
      </c>
      <c r="AL401" s="4"/>
      <c r="AM401" t="e">
        <v>#N/A</v>
      </c>
      <c r="AN401" t="e">
        <v>#N/A</v>
      </c>
    </row>
    <row r="402" spans="3:40" x14ac:dyDescent="0.2">
      <c r="C402" s="6">
        <v>330</v>
      </c>
      <c r="D402" s="6"/>
      <c r="N402">
        <v>0</v>
      </c>
      <c r="O402">
        <v>0</v>
      </c>
      <c r="AL402" s="4"/>
      <c r="AM402" t="e">
        <v>#N/A</v>
      </c>
      <c r="AN402" t="e">
        <v>#N/A</v>
      </c>
    </row>
    <row r="403" spans="3:40" x14ac:dyDescent="0.2">
      <c r="C403" s="6">
        <v>331</v>
      </c>
      <c r="D403" s="6"/>
      <c r="N403">
        <v>0</v>
      </c>
      <c r="O403">
        <v>0</v>
      </c>
      <c r="AL403" s="4"/>
      <c r="AM403" t="e">
        <v>#N/A</v>
      </c>
      <c r="AN403" t="e">
        <v>#N/A</v>
      </c>
    </row>
    <row r="404" spans="3:40" x14ac:dyDescent="0.2">
      <c r="C404" s="6">
        <v>332</v>
      </c>
      <c r="D404" s="6"/>
      <c r="N404">
        <v>0</v>
      </c>
      <c r="O404">
        <v>0</v>
      </c>
      <c r="AL404" s="4"/>
      <c r="AM404" t="e">
        <v>#N/A</v>
      </c>
      <c r="AN404" t="e">
        <v>#N/A</v>
      </c>
    </row>
    <row r="405" spans="3:40" x14ac:dyDescent="0.2">
      <c r="C405" s="6">
        <v>333</v>
      </c>
      <c r="D405" s="6"/>
      <c r="N405">
        <v>0</v>
      </c>
      <c r="O405">
        <v>0</v>
      </c>
      <c r="AL405" s="4"/>
      <c r="AM405" t="e">
        <v>#N/A</v>
      </c>
      <c r="AN405" t="e">
        <v>#N/A</v>
      </c>
    </row>
    <row r="406" spans="3:40" x14ac:dyDescent="0.2">
      <c r="C406" s="6">
        <v>334</v>
      </c>
      <c r="D406" s="6"/>
      <c r="N406">
        <v>0</v>
      </c>
      <c r="O406">
        <v>0</v>
      </c>
      <c r="AL406" s="4"/>
      <c r="AM406" t="e">
        <v>#N/A</v>
      </c>
      <c r="AN406" t="e">
        <v>#N/A</v>
      </c>
    </row>
    <row r="407" spans="3:40" x14ac:dyDescent="0.2">
      <c r="C407" s="6">
        <v>335</v>
      </c>
      <c r="D407" s="6"/>
      <c r="N407">
        <v>0</v>
      </c>
      <c r="O407">
        <v>0</v>
      </c>
      <c r="AL407" s="4"/>
      <c r="AM407" t="e">
        <v>#N/A</v>
      </c>
      <c r="AN407" t="e">
        <v>#N/A</v>
      </c>
    </row>
    <row r="408" spans="3:40" x14ac:dyDescent="0.2">
      <c r="C408" s="6">
        <v>336</v>
      </c>
      <c r="D408" s="6"/>
      <c r="N408">
        <v>0</v>
      </c>
      <c r="O408">
        <v>0</v>
      </c>
      <c r="AL408" s="4"/>
      <c r="AM408" t="e">
        <v>#N/A</v>
      </c>
      <c r="AN408" t="e">
        <v>#N/A</v>
      </c>
    </row>
    <row r="409" spans="3:40" x14ac:dyDescent="0.2">
      <c r="C409" s="6">
        <v>337</v>
      </c>
      <c r="D409" s="6"/>
      <c r="N409">
        <v>0</v>
      </c>
      <c r="O409">
        <v>0</v>
      </c>
      <c r="AL409" s="4"/>
      <c r="AM409" t="e">
        <v>#N/A</v>
      </c>
      <c r="AN409" t="e">
        <v>#N/A</v>
      </c>
    </row>
    <row r="410" spans="3:40" x14ac:dyDescent="0.2">
      <c r="C410" s="6">
        <v>338</v>
      </c>
      <c r="D410" s="6"/>
      <c r="N410">
        <v>0</v>
      </c>
      <c r="O410">
        <v>0</v>
      </c>
      <c r="AL410" s="4"/>
      <c r="AM410" t="e">
        <v>#N/A</v>
      </c>
      <c r="AN410" t="e">
        <v>#N/A</v>
      </c>
    </row>
    <row r="411" spans="3:40" x14ac:dyDescent="0.2">
      <c r="C411" s="6">
        <v>339</v>
      </c>
      <c r="D411" s="6"/>
      <c r="N411">
        <v>0</v>
      </c>
      <c r="O411">
        <v>0</v>
      </c>
      <c r="AL411" s="4"/>
      <c r="AM411" t="e">
        <v>#N/A</v>
      </c>
      <c r="AN411" t="e">
        <v>#N/A</v>
      </c>
    </row>
    <row r="412" spans="3:40" x14ac:dyDescent="0.2">
      <c r="C412" s="6">
        <v>340</v>
      </c>
      <c r="D412" s="6"/>
      <c r="N412">
        <v>0</v>
      </c>
      <c r="O412">
        <v>0</v>
      </c>
      <c r="AL412" s="4"/>
      <c r="AM412" t="e">
        <v>#N/A</v>
      </c>
      <c r="AN412" t="e">
        <v>#N/A</v>
      </c>
    </row>
    <row r="413" spans="3:40" x14ac:dyDescent="0.2">
      <c r="C413" s="6">
        <v>341</v>
      </c>
      <c r="D413" s="6"/>
      <c r="N413">
        <v>0</v>
      </c>
      <c r="O413">
        <v>0</v>
      </c>
      <c r="AL413" s="4"/>
      <c r="AM413" t="e">
        <v>#N/A</v>
      </c>
      <c r="AN413" t="e">
        <v>#N/A</v>
      </c>
    </row>
    <row r="414" spans="3:40" x14ac:dyDescent="0.2">
      <c r="C414" s="6">
        <v>342</v>
      </c>
      <c r="D414" s="6"/>
      <c r="N414">
        <v>0</v>
      </c>
      <c r="O414">
        <v>0</v>
      </c>
      <c r="AL414" s="4"/>
      <c r="AM414" t="e">
        <v>#N/A</v>
      </c>
      <c r="AN414" t="e">
        <v>#N/A</v>
      </c>
    </row>
    <row r="415" spans="3:40" x14ac:dyDescent="0.2">
      <c r="C415" s="6">
        <v>343</v>
      </c>
      <c r="D415" s="6"/>
      <c r="N415">
        <v>0</v>
      </c>
      <c r="O415">
        <v>0</v>
      </c>
      <c r="AL415" s="4"/>
      <c r="AM415" t="e">
        <v>#N/A</v>
      </c>
      <c r="AN415" t="e">
        <v>#N/A</v>
      </c>
    </row>
    <row r="416" spans="3:40" x14ac:dyDescent="0.2">
      <c r="C416" s="6">
        <v>344</v>
      </c>
      <c r="D416" s="6"/>
      <c r="N416">
        <v>0</v>
      </c>
      <c r="O416">
        <v>0</v>
      </c>
      <c r="AL416" s="4"/>
      <c r="AM416" t="e">
        <v>#N/A</v>
      </c>
      <c r="AN416" t="e">
        <v>#N/A</v>
      </c>
    </row>
    <row r="417" spans="3:40" x14ac:dyDescent="0.2">
      <c r="C417" s="6">
        <v>345</v>
      </c>
      <c r="D417" s="6"/>
      <c r="N417">
        <v>0</v>
      </c>
      <c r="O417">
        <v>0</v>
      </c>
      <c r="AL417" s="4"/>
      <c r="AM417" t="e">
        <v>#N/A</v>
      </c>
      <c r="AN417" t="e">
        <v>#N/A</v>
      </c>
    </row>
    <row r="418" spans="3:40" x14ac:dyDescent="0.2">
      <c r="C418" s="6">
        <v>346</v>
      </c>
      <c r="D418" s="6"/>
      <c r="N418">
        <v>0</v>
      </c>
      <c r="O418">
        <v>0</v>
      </c>
      <c r="AL418" s="4"/>
      <c r="AM418" t="e">
        <v>#N/A</v>
      </c>
      <c r="AN418" t="e">
        <v>#N/A</v>
      </c>
    </row>
    <row r="419" spans="3:40" x14ac:dyDescent="0.2">
      <c r="C419" s="6">
        <v>347</v>
      </c>
      <c r="D419" s="6"/>
      <c r="N419">
        <v>0</v>
      </c>
      <c r="O419">
        <v>0</v>
      </c>
      <c r="AL419" s="4"/>
      <c r="AM419" t="e">
        <v>#N/A</v>
      </c>
      <c r="AN419" t="e">
        <v>#N/A</v>
      </c>
    </row>
    <row r="420" spans="3:40" x14ac:dyDescent="0.2">
      <c r="C420" s="6">
        <v>348</v>
      </c>
      <c r="D420" s="6"/>
      <c r="N420">
        <v>0</v>
      </c>
      <c r="O420">
        <v>0</v>
      </c>
      <c r="AL420" s="4"/>
      <c r="AM420" t="e">
        <v>#N/A</v>
      </c>
      <c r="AN420" t="e">
        <v>#N/A</v>
      </c>
    </row>
    <row r="421" spans="3:40" x14ac:dyDescent="0.2">
      <c r="C421" s="6">
        <v>349</v>
      </c>
      <c r="D421" s="6"/>
      <c r="N421">
        <v>0</v>
      </c>
      <c r="O421">
        <v>0</v>
      </c>
      <c r="AL421" s="4"/>
      <c r="AM421" t="e">
        <v>#N/A</v>
      </c>
      <c r="AN421" t="e">
        <v>#N/A</v>
      </c>
    </row>
    <row r="422" spans="3:40" x14ac:dyDescent="0.2">
      <c r="C422" s="6">
        <v>350</v>
      </c>
      <c r="D422" s="6"/>
      <c r="N422">
        <v>0</v>
      </c>
      <c r="O422">
        <v>0</v>
      </c>
      <c r="AL422" s="4"/>
      <c r="AM422" t="e">
        <v>#N/A</v>
      </c>
      <c r="AN422" t="e">
        <v>#N/A</v>
      </c>
    </row>
    <row r="423" spans="3:40" x14ac:dyDescent="0.2">
      <c r="C423" s="6">
        <v>351</v>
      </c>
      <c r="D423" s="6"/>
      <c r="N423">
        <v>0</v>
      </c>
      <c r="O423">
        <v>0</v>
      </c>
      <c r="AL423" s="4"/>
      <c r="AM423" t="e">
        <v>#N/A</v>
      </c>
      <c r="AN423" t="e">
        <v>#N/A</v>
      </c>
    </row>
    <row r="424" spans="3:40" x14ac:dyDescent="0.2">
      <c r="C424" s="6">
        <v>352</v>
      </c>
      <c r="D424" s="6"/>
      <c r="N424">
        <v>0</v>
      </c>
      <c r="O424">
        <v>0</v>
      </c>
      <c r="AL424" s="4"/>
      <c r="AM424" t="e">
        <v>#N/A</v>
      </c>
      <c r="AN424" t="e">
        <v>#N/A</v>
      </c>
    </row>
    <row r="425" spans="3:40" x14ac:dyDescent="0.2">
      <c r="C425" s="6">
        <v>353</v>
      </c>
      <c r="D425" s="6"/>
      <c r="N425">
        <v>0</v>
      </c>
      <c r="O425">
        <v>0</v>
      </c>
      <c r="AL425" s="4"/>
      <c r="AM425" t="e">
        <v>#N/A</v>
      </c>
      <c r="AN425" t="e">
        <v>#N/A</v>
      </c>
    </row>
    <row r="426" spans="3:40" x14ac:dyDescent="0.2">
      <c r="C426" s="6">
        <v>354</v>
      </c>
      <c r="D426" s="6"/>
      <c r="N426">
        <v>0</v>
      </c>
      <c r="O426">
        <v>0</v>
      </c>
      <c r="AL426" s="4"/>
      <c r="AM426" t="e">
        <v>#N/A</v>
      </c>
      <c r="AN426" t="e">
        <v>#N/A</v>
      </c>
    </row>
    <row r="427" spans="3:40" x14ac:dyDescent="0.2">
      <c r="C427" s="6">
        <v>355</v>
      </c>
      <c r="D427" s="6"/>
      <c r="N427">
        <v>0</v>
      </c>
      <c r="O427">
        <v>0</v>
      </c>
      <c r="AL427" s="4"/>
      <c r="AM427" t="e">
        <v>#N/A</v>
      </c>
      <c r="AN427" t="e">
        <v>#N/A</v>
      </c>
    </row>
    <row r="428" spans="3:40" x14ac:dyDescent="0.2">
      <c r="C428" s="6">
        <v>356</v>
      </c>
      <c r="D428" s="6"/>
      <c r="N428">
        <v>0</v>
      </c>
      <c r="O428">
        <v>0</v>
      </c>
      <c r="AL428" s="4"/>
      <c r="AM428" t="e">
        <v>#N/A</v>
      </c>
      <c r="AN428" t="e">
        <v>#N/A</v>
      </c>
    </row>
    <row r="429" spans="3:40" x14ac:dyDescent="0.2">
      <c r="C429" s="6">
        <v>357</v>
      </c>
      <c r="D429" s="6"/>
      <c r="N429">
        <v>0</v>
      </c>
      <c r="O429">
        <v>0</v>
      </c>
      <c r="AL429" s="4"/>
      <c r="AM429" t="e">
        <v>#N/A</v>
      </c>
      <c r="AN429" t="e">
        <v>#N/A</v>
      </c>
    </row>
    <row r="430" spans="3:40" x14ac:dyDescent="0.2">
      <c r="C430" s="6">
        <v>358</v>
      </c>
      <c r="D430" s="6"/>
      <c r="N430">
        <v>0</v>
      </c>
      <c r="O430">
        <v>0</v>
      </c>
      <c r="AL430" s="4"/>
      <c r="AM430" t="e">
        <v>#N/A</v>
      </c>
      <c r="AN430" t="e">
        <v>#N/A</v>
      </c>
    </row>
    <row r="431" spans="3:40" x14ac:dyDescent="0.2">
      <c r="C431" s="6">
        <v>359</v>
      </c>
      <c r="D431" s="6"/>
      <c r="N431">
        <v>0</v>
      </c>
      <c r="O431">
        <v>0</v>
      </c>
      <c r="AL431" s="4"/>
      <c r="AM431" t="e">
        <v>#N/A</v>
      </c>
      <c r="AN431" t="e">
        <v>#N/A</v>
      </c>
    </row>
    <row r="432" spans="3:40" x14ac:dyDescent="0.2">
      <c r="C432" s="6">
        <v>360</v>
      </c>
      <c r="D432" s="6"/>
      <c r="N432">
        <v>0</v>
      </c>
      <c r="O432">
        <v>0</v>
      </c>
      <c r="AL432" s="4"/>
      <c r="AM432" t="e">
        <v>#N/A</v>
      </c>
      <c r="AN432" t="e">
        <v>#N/A</v>
      </c>
    </row>
    <row r="433" spans="3:40" x14ac:dyDescent="0.2">
      <c r="C433" s="6">
        <v>361</v>
      </c>
      <c r="D433" s="6"/>
      <c r="N433">
        <v>0</v>
      </c>
      <c r="O433">
        <v>0</v>
      </c>
      <c r="AL433" s="4"/>
      <c r="AM433" t="e">
        <v>#N/A</v>
      </c>
      <c r="AN433" t="e">
        <v>#N/A</v>
      </c>
    </row>
    <row r="434" spans="3:40" x14ac:dyDescent="0.2">
      <c r="C434" s="6">
        <v>362</v>
      </c>
      <c r="D434" s="6"/>
      <c r="N434">
        <v>0</v>
      </c>
      <c r="O434">
        <v>0</v>
      </c>
      <c r="AL434" s="4"/>
      <c r="AM434" t="e">
        <v>#N/A</v>
      </c>
      <c r="AN434" t="e">
        <v>#N/A</v>
      </c>
    </row>
    <row r="435" spans="3:40" x14ac:dyDescent="0.2">
      <c r="C435" s="6">
        <v>363</v>
      </c>
      <c r="D435" s="6"/>
      <c r="N435">
        <v>0</v>
      </c>
      <c r="O435">
        <v>0</v>
      </c>
      <c r="AL435" s="4"/>
      <c r="AM435" t="e">
        <v>#N/A</v>
      </c>
      <c r="AN435" t="e">
        <v>#N/A</v>
      </c>
    </row>
    <row r="436" spans="3:40" x14ac:dyDescent="0.2">
      <c r="C436" s="6">
        <v>364</v>
      </c>
      <c r="D436" s="6"/>
      <c r="N436">
        <v>0</v>
      </c>
      <c r="O436">
        <v>0</v>
      </c>
      <c r="AL436" s="4"/>
      <c r="AM436" t="e">
        <v>#N/A</v>
      </c>
      <c r="AN436" t="e">
        <v>#N/A</v>
      </c>
    </row>
    <row r="437" spans="3:40" x14ac:dyDescent="0.2">
      <c r="C437" s="6">
        <v>365</v>
      </c>
      <c r="D437" s="6"/>
      <c r="N437">
        <v>0</v>
      </c>
      <c r="O437">
        <v>0</v>
      </c>
      <c r="AL437" s="4"/>
      <c r="AM437" t="e">
        <v>#N/A</v>
      </c>
      <c r="AN437" t="e">
        <v>#N/A</v>
      </c>
    </row>
    <row r="438" spans="3:40" x14ac:dyDescent="0.2">
      <c r="C438" s="6">
        <v>366</v>
      </c>
      <c r="D438" s="6"/>
      <c r="N438">
        <v>0</v>
      </c>
      <c r="O438">
        <v>0</v>
      </c>
      <c r="AL438" s="4"/>
      <c r="AM438" t="e">
        <v>#N/A</v>
      </c>
      <c r="AN438" t="e">
        <v>#N/A</v>
      </c>
    </row>
    <row r="439" spans="3:40" x14ac:dyDescent="0.2">
      <c r="C439" s="6">
        <v>367</v>
      </c>
      <c r="D439" s="6"/>
      <c r="N439">
        <v>0</v>
      </c>
      <c r="O439">
        <v>0</v>
      </c>
      <c r="AL439" s="4"/>
      <c r="AM439" t="e">
        <v>#N/A</v>
      </c>
      <c r="AN439" t="e">
        <v>#N/A</v>
      </c>
    </row>
    <row r="440" spans="3:40" x14ac:dyDescent="0.2">
      <c r="C440" s="6">
        <v>368</v>
      </c>
      <c r="D440" s="6"/>
      <c r="N440">
        <v>0</v>
      </c>
      <c r="O440">
        <v>0</v>
      </c>
      <c r="AL440" s="4"/>
      <c r="AM440" t="e">
        <v>#N/A</v>
      </c>
      <c r="AN440" t="e">
        <v>#N/A</v>
      </c>
    </row>
    <row r="441" spans="3:40" x14ac:dyDescent="0.2">
      <c r="C441" s="6">
        <v>369</v>
      </c>
      <c r="D441" s="6"/>
      <c r="N441">
        <v>0</v>
      </c>
      <c r="O441">
        <v>0</v>
      </c>
      <c r="AL441" s="4"/>
      <c r="AM441" t="e">
        <v>#N/A</v>
      </c>
      <c r="AN441" t="e">
        <v>#N/A</v>
      </c>
    </row>
    <row r="442" spans="3:40" x14ac:dyDescent="0.2">
      <c r="C442" s="6">
        <v>370</v>
      </c>
      <c r="D442" s="6"/>
      <c r="N442">
        <v>0</v>
      </c>
      <c r="O442">
        <v>0</v>
      </c>
      <c r="AL442" s="4"/>
      <c r="AM442" t="e">
        <v>#N/A</v>
      </c>
      <c r="AN442" t="e">
        <v>#N/A</v>
      </c>
    </row>
    <row r="443" spans="3:40" x14ac:dyDescent="0.2">
      <c r="C443" s="6">
        <v>371</v>
      </c>
      <c r="D443" s="6"/>
      <c r="N443">
        <v>0</v>
      </c>
      <c r="O443">
        <v>0</v>
      </c>
      <c r="AL443" s="4"/>
      <c r="AM443" t="e">
        <v>#N/A</v>
      </c>
      <c r="AN443" t="e">
        <v>#N/A</v>
      </c>
    </row>
    <row r="444" spans="3:40" x14ac:dyDescent="0.2">
      <c r="C444" s="6">
        <v>372</v>
      </c>
      <c r="D444" s="6"/>
      <c r="N444">
        <v>0</v>
      </c>
      <c r="O444">
        <v>0</v>
      </c>
      <c r="AL444" s="4"/>
      <c r="AM444" t="e">
        <v>#N/A</v>
      </c>
      <c r="AN444" t="e">
        <v>#N/A</v>
      </c>
    </row>
    <row r="445" spans="3:40" x14ac:dyDescent="0.2">
      <c r="C445" s="6">
        <v>373</v>
      </c>
      <c r="D445" s="6"/>
      <c r="N445">
        <v>0</v>
      </c>
      <c r="O445">
        <v>0</v>
      </c>
      <c r="AL445" s="4"/>
      <c r="AM445" t="e">
        <v>#N/A</v>
      </c>
      <c r="AN445" t="e">
        <v>#N/A</v>
      </c>
    </row>
    <row r="446" spans="3:40" x14ac:dyDescent="0.2">
      <c r="C446" s="6">
        <v>374</v>
      </c>
      <c r="D446" s="6"/>
      <c r="N446">
        <v>0</v>
      </c>
      <c r="O446">
        <v>0</v>
      </c>
      <c r="AL446" s="4"/>
      <c r="AM446" t="e">
        <v>#N/A</v>
      </c>
      <c r="AN446" t="e">
        <v>#N/A</v>
      </c>
    </row>
    <row r="447" spans="3:40" x14ac:dyDescent="0.2">
      <c r="C447" s="6">
        <v>375</v>
      </c>
      <c r="D447" s="6"/>
      <c r="N447">
        <v>0</v>
      </c>
      <c r="O447">
        <v>0</v>
      </c>
      <c r="AL447" s="4"/>
      <c r="AM447" t="e">
        <v>#N/A</v>
      </c>
      <c r="AN447" t="e">
        <v>#N/A</v>
      </c>
    </row>
    <row r="448" spans="3:40" x14ac:dyDescent="0.2">
      <c r="C448" s="6">
        <v>376</v>
      </c>
      <c r="D448" s="6"/>
      <c r="N448">
        <v>0</v>
      </c>
      <c r="O448">
        <v>0</v>
      </c>
      <c r="AL448" s="4"/>
      <c r="AM448" t="e">
        <v>#N/A</v>
      </c>
      <c r="AN448" t="e">
        <v>#N/A</v>
      </c>
    </row>
    <row r="449" spans="3:40" x14ac:dyDescent="0.2">
      <c r="C449" s="6">
        <v>377</v>
      </c>
      <c r="D449" s="6"/>
      <c r="N449">
        <v>0</v>
      </c>
      <c r="O449">
        <v>0</v>
      </c>
      <c r="AL449" s="4"/>
      <c r="AM449" t="e">
        <v>#N/A</v>
      </c>
      <c r="AN449" t="e">
        <v>#N/A</v>
      </c>
    </row>
    <row r="450" spans="3:40" x14ac:dyDescent="0.2">
      <c r="C450" s="6">
        <v>378</v>
      </c>
      <c r="D450" s="6"/>
      <c r="N450">
        <v>0</v>
      </c>
      <c r="O450">
        <v>0</v>
      </c>
      <c r="AL450" s="4"/>
      <c r="AM450" t="e">
        <v>#N/A</v>
      </c>
      <c r="AN450" t="e">
        <v>#N/A</v>
      </c>
    </row>
    <row r="451" spans="3:40" x14ac:dyDescent="0.2">
      <c r="C451" s="6">
        <v>379</v>
      </c>
      <c r="D451" s="6"/>
      <c r="N451">
        <v>0</v>
      </c>
      <c r="O451">
        <v>0</v>
      </c>
      <c r="AL451" s="4"/>
      <c r="AM451" t="e">
        <v>#N/A</v>
      </c>
      <c r="AN451" t="e">
        <v>#N/A</v>
      </c>
    </row>
    <row r="452" spans="3:40" x14ac:dyDescent="0.2">
      <c r="C452" s="6">
        <v>380</v>
      </c>
      <c r="D452" s="6"/>
      <c r="N452">
        <v>0</v>
      </c>
      <c r="O452">
        <v>0</v>
      </c>
      <c r="AL452" s="4"/>
      <c r="AM452" t="e">
        <v>#N/A</v>
      </c>
      <c r="AN452" t="e">
        <v>#N/A</v>
      </c>
    </row>
    <row r="453" spans="3:40" x14ac:dyDescent="0.2">
      <c r="C453" s="6">
        <v>381</v>
      </c>
      <c r="D453" s="6"/>
      <c r="N453">
        <v>0</v>
      </c>
      <c r="O453">
        <v>0</v>
      </c>
      <c r="AL453" s="4"/>
      <c r="AM453" t="e">
        <v>#N/A</v>
      </c>
      <c r="AN453" t="e">
        <v>#N/A</v>
      </c>
    </row>
    <row r="454" spans="3:40" x14ac:dyDescent="0.2">
      <c r="C454" s="6">
        <v>382</v>
      </c>
      <c r="D454" s="6"/>
      <c r="N454">
        <v>0</v>
      </c>
      <c r="O454">
        <v>0</v>
      </c>
      <c r="AL454" s="4"/>
      <c r="AM454" t="e">
        <v>#N/A</v>
      </c>
      <c r="AN454" t="e">
        <v>#N/A</v>
      </c>
    </row>
    <row r="455" spans="3:40" x14ac:dyDescent="0.2">
      <c r="C455" s="6">
        <v>383</v>
      </c>
      <c r="D455" s="6"/>
      <c r="N455">
        <v>0</v>
      </c>
      <c r="O455">
        <v>0</v>
      </c>
      <c r="AL455" s="4"/>
      <c r="AM455" t="e">
        <v>#N/A</v>
      </c>
      <c r="AN455" t="e">
        <v>#N/A</v>
      </c>
    </row>
    <row r="456" spans="3:40" x14ac:dyDescent="0.2">
      <c r="C456" s="6">
        <v>384</v>
      </c>
      <c r="D456" s="6"/>
      <c r="N456">
        <v>0</v>
      </c>
      <c r="O456">
        <v>0</v>
      </c>
      <c r="AL456" s="4"/>
      <c r="AM456" t="e">
        <v>#N/A</v>
      </c>
      <c r="AN456" t="e">
        <v>#N/A</v>
      </c>
    </row>
    <row r="457" spans="3:40" x14ac:dyDescent="0.2">
      <c r="C457" s="6">
        <v>385</v>
      </c>
      <c r="D457" s="6"/>
      <c r="N457">
        <v>0</v>
      </c>
      <c r="O457">
        <v>0</v>
      </c>
      <c r="AL457" s="4"/>
      <c r="AM457" t="e">
        <v>#N/A</v>
      </c>
      <c r="AN457" t="e">
        <v>#N/A</v>
      </c>
    </row>
    <row r="458" spans="3:40" x14ac:dyDescent="0.2">
      <c r="C458" s="6">
        <v>386</v>
      </c>
      <c r="D458" s="6"/>
      <c r="N458">
        <v>0</v>
      </c>
      <c r="O458">
        <v>0</v>
      </c>
      <c r="AL458" s="4"/>
      <c r="AM458" t="e">
        <v>#N/A</v>
      </c>
      <c r="AN458" t="e">
        <v>#N/A</v>
      </c>
    </row>
    <row r="459" spans="3:40" x14ac:dyDescent="0.2">
      <c r="C459" s="6">
        <v>387</v>
      </c>
      <c r="D459" s="6"/>
      <c r="N459">
        <v>0</v>
      </c>
      <c r="O459">
        <v>0</v>
      </c>
      <c r="AL459" s="4"/>
      <c r="AM459" t="e">
        <v>#N/A</v>
      </c>
      <c r="AN459" t="e">
        <v>#N/A</v>
      </c>
    </row>
    <row r="460" spans="3:40" x14ac:dyDescent="0.2">
      <c r="C460" s="6">
        <v>388</v>
      </c>
      <c r="D460" s="6"/>
      <c r="N460">
        <v>0</v>
      </c>
      <c r="O460">
        <v>0</v>
      </c>
      <c r="AL460" s="4"/>
      <c r="AM460" t="e">
        <v>#N/A</v>
      </c>
      <c r="AN460" t="e">
        <v>#N/A</v>
      </c>
    </row>
    <row r="461" spans="3:40" x14ac:dyDescent="0.2">
      <c r="C461" s="6">
        <v>389</v>
      </c>
      <c r="D461" s="6"/>
      <c r="N461">
        <v>0</v>
      </c>
      <c r="O461">
        <v>0</v>
      </c>
      <c r="AL461" s="4"/>
      <c r="AM461" t="e">
        <v>#N/A</v>
      </c>
      <c r="AN461" t="e">
        <v>#N/A</v>
      </c>
    </row>
    <row r="462" spans="3:40" x14ac:dyDescent="0.2">
      <c r="C462" s="6">
        <v>390</v>
      </c>
      <c r="D462" s="6"/>
      <c r="N462">
        <v>0</v>
      </c>
      <c r="O462">
        <v>0</v>
      </c>
      <c r="AL462" s="4"/>
      <c r="AM462" t="e">
        <v>#N/A</v>
      </c>
      <c r="AN462" t="e">
        <v>#N/A</v>
      </c>
    </row>
    <row r="463" spans="3:40" x14ac:dyDescent="0.2">
      <c r="C463" s="6">
        <v>391</v>
      </c>
      <c r="D463" s="6"/>
      <c r="N463">
        <v>0</v>
      </c>
      <c r="O463">
        <v>0</v>
      </c>
      <c r="AL463" s="4"/>
      <c r="AM463" t="e">
        <v>#N/A</v>
      </c>
      <c r="AN463" t="e">
        <v>#N/A</v>
      </c>
    </row>
    <row r="464" spans="3:40" x14ac:dyDescent="0.2">
      <c r="C464" s="6">
        <v>392</v>
      </c>
      <c r="D464" s="6"/>
      <c r="N464">
        <v>0</v>
      </c>
      <c r="O464">
        <v>0</v>
      </c>
      <c r="AL464" s="4"/>
      <c r="AM464" t="e">
        <v>#N/A</v>
      </c>
      <c r="AN464" t="e">
        <v>#N/A</v>
      </c>
    </row>
    <row r="465" spans="3:40" x14ac:dyDescent="0.2">
      <c r="C465" s="6">
        <v>393</v>
      </c>
      <c r="D465" s="6"/>
      <c r="N465">
        <v>0</v>
      </c>
      <c r="O465">
        <v>0</v>
      </c>
      <c r="AL465" s="4"/>
      <c r="AM465" t="e">
        <v>#N/A</v>
      </c>
      <c r="AN465" t="e">
        <v>#N/A</v>
      </c>
    </row>
    <row r="466" spans="3:40" x14ac:dyDescent="0.2">
      <c r="C466" s="6">
        <v>394</v>
      </c>
      <c r="D466" s="6"/>
      <c r="N466">
        <v>0</v>
      </c>
      <c r="O466">
        <v>0</v>
      </c>
      <c r="AL466" s="4"/>
      <c r="AM466" t="e">
        <v>#N/A</v>
      </c>
      <c r="AN466" t="e">
        <v>#N/A</v>
      </c>
    </row>
    <row r="467" spans="3:40" x14ac:dyDescent="0.2">
      <c r="C467" s="6">
        <v>395</v>
      </c>
      <c r="D467" s="6"/>
      <c r="N467">
        <v>0</v>
      </c>
      <c r="O467">
        <v>0</v>
      </c>
      <c r="AL467" s="4"/>
      <c r="AM467" t="e">
        <v>#N/A</v>
      </c>
      <c r="AN467" t="e">
        <v>#N/A</v>
      </c>
    </row>
    <row r="468" spans="3:40" x14ac:dyDescent="0.2">
      <c r="C468" s="6">
        <v>396</v>
      </c>
      <c r="D468" s="6"/>
      <c r="N468">
        <v>0</v>
      </c>
      <c r="O468">
        <v>0</v>
      </c>
      <c r="AL468" s="4"/>
      <c r="AM468" t="e">
        <v>#N/A</v>
      </c>
      <c r="AN468" t="e">
        <v>#N/A</v>
      </c>
    </row>
    <row r="469" spans="3:40" x14ac:dyDescent="0.2">
      <c r="C469" s="6">
        <v>397</v>
      </c>
      <c r="D469" s="6"/>
      <c r="N469">
        <v>0</v>
      </c>
      <c r="O469">
        <v>0</v>
      </c>
      <c r="AL469" s="4"/>
      <c r="AM469" t="e">
        <v>#N/A</v>
      </c>
      <c r="AN469" t="e">
        <v>#N/A</v>
      </c>
    </row>
    <row r="470" spans="3:40" x14ac:dyDescent="0.2">
      <c r="C470" s="6">
        <v>398</v>
      </c>
      <c r="D470" s="6"/>
      <c r="N470">
        <v>0</v>
      </c>
      <c r="O470">
        <v>0</v>
      </c>
      <c r="AL470" s="4"/>
      <c r="AM470" t="e">
        <v>#N/A</v>
      </c>
      <c r="AN470" t="e">
        <v>#N/A</v>
      </c>
    </row>
    <row r="471" spans="3:40" x14ac:dyDescent="0.2">
      <c r="C471" s="6">
        <v>399</v>
      </c>
      <c r="D471" s="6"/>
      <c r="N471">
        <v>0</v>
      </c>
      <c r="O471">
        <v>0</v>
      </c>
      <c r="AL471" s="4"/>
      <c r="AM471" t="e">
        <v>#N/A</v>
      </c>
      <c r="AN471" t="e">
        <v>#N/A</v>
      </c>
    </row>
    <row r="472" spans="3:40" ht="13.8" thickBot="1" x14ac:dyDescent="0.25">
      <c r="C472" s="7">
        <v>400</v>
      </c>
      <c r="D472" s="7"/>
      <c r="E472" s="9"/>
      <c r="F472" s="9"/>
      <c r="G472" s="9"/>
      <c r="H472" s="9"/>
      <c r="I472" s="9"/>
      <c r="J472" s="9"/>
      <c r="K472" s="9"/>
      <c r="L472" s="9"/>
      <c r="M472" s="9"/>
      <c r="N472" s="9">
        <v>0</v>
      </c>
      <c r="O472" s="9">
        <v>0</v>
      </c>
      <c r="P472" s="9"/>
      <c r="Q472" s="9"/>
      <c r="R472" s="9"/>
      <c r="S472" s="9"/>
      <c r="T472" s="9"/>
      <c r="U472" s="9"/>
      <c r="V472" s="9"/>
      <c r="W472" s="9"/>
      <c r="X472" s="9"/>
      <c r="Y472" s="9"/>
      <c r="Z472" s="9"/>
      <c r="AA472" s="9"/>
      <c r="AB472" s="9"/>
      <c r="AC472" s="9"/>
      <c r="AD472" s="9"/>
      <c r="AE472" s="9"/>
      <c r="AF472" s="9"/>
      <c r="AG472" s="9"/>
      <c r="AH472" s="9"/>
      <c r="AI472" s="9"/>
      <c r="AJ472" s="9"/>
      <c r="AK472" s="9"/>
      <c r="AL472" s="5"/>
      <c r="AM472" t="e">
        <v>#N/A</v>
      </c>
      <c r="AN472" t="e">
        <v>#N/A</v>
      </c>
    </row>
  </sheetData>
  <sheetProtection algorithmName="SHA-512" hashValue="kPY4l+xV/I7ecrsZvykUTrGvwJ6RG+XgQ0KfgjZP9Sje1EeOf5mLujpnlwMuFQSO0AV3/RfX65KY58+6kbQtfA==" saltValue="H8gMtlvwMZ7TvZZOm9UjSQ=="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P472"/>
  <sheetViews>
    <sheetView topLeftCell="A58" zoomScale="55" zoomScaleNormal="55" workbookViewId="0">
      <selection activeCell="D23" sqref="D23:E23"/>
    </sheetView>
  </sheetViews>
  <sheetFormatPr defaultColWidth="8.77734375" defaultRowHeight="13.2" x14ac:dyDescent="0.2"/>
  <cols>
    <col min="3" max="5" width="4.44140625" customWidth="1"/>
    <col min="6" max="7" width="11.44140625" customWidth="1"/>
    <col min="8" max="8" width="14.88671875" customWidth="1"/>
    <col min="9" max="9" width="16.109375" customWidth="1"/>
    <col min="10" max="10" width="9.88671875" customWidth="1"/>
    <col min="11" max="11" width="10" customWidth="1"/>
    <col min="12" max="12" width="14.109375" customWidth="1"/>
    <col min="13" max="13" width="23.88671875" customWidth="1"/>
    <col min="14" max="14" width="11.109375" customWidth="1"/>
    <col min="15" max="15" width="17.88671875" customWidth="1"/>
    <col min="16" max="26" width="18.88671875" customWidth="1"/>
    <col min="27" max="27" width="49.44140625" customWidth="1"/>
    <col min="28" max="28" width="14.109375" customWidth="1"/>
    <col min="29" max="33" width="17.44140625" customWidth="1"/>
    <col min="34" max="34" width="38" customWidth="1"/>
    <col min="35" max="38" width="25.44140625" customWidth="1"/>
    <col min="39" max="39" width="20.88671875" customWidth="1"/>
    <col min="40" max="42" width="19.44140625" bestFit="1" customWidth="1"/>
  </cols>
  <sheetData>
    <row r="1" spans="3:34" ht="14.4"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4"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4"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4" x14ac:dyDescent="0.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4"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4"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4"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4" x14ac:dyDescent="0.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4"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x14ac:dyDescent="0.2"/>
    <row r="24" spans="3:34" ht="15" customHeight="1" x14ac:dyDescent="0.2"/>
    <row r="25" spans="3:34" ht="15" customHeight="1" x14ac:dyDescent="0.2"/>
    <row r="26" spans="3:34" ht="15" customHeight="1" x14ac:dyDescent="0.2"/>
    <row r="27" spans="3:34" ht="15" customHeight="1" x14ac:dyDescent="0.2"/>
    <row r="28" spans="3:34" ht="15" customHeight="1" x14ac:dyDescent="0.2"/>
    <row r="29" spans="3:34" ht="15" customHeight="1" x14ac:dyDescent="0.2"/>
    <row r="30" spans="3:34" ht="15" customHeight="1" x14ac:dyDescent="0.2"/>
    <row r="31" spans="3:34" ht="15" customHeight="1" x14ac:dyDescent="0.2"/>
    <row r="32" spans="3:3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2" ht="15" customHeight="1" x14ac:dyDescent="0.2"/>
    <row r="66" spans="3:42" ht="15" customHeight="1" x14ac:dyDescent="0.2"/>
    <row r="67" spans="3:42" ht="15" customHeight="1" x14ac:dyDescent="0.2"/>
    <row r="68" spans="3:42" ht="17.100000000000001" customHeight="1" thickBot="1" x14ac:dyDescent="0.25"/>
    <row r="69" spans="3:42" ht="17.100000000000001" customHeight="1" thickBot="1" x14ac:dyDescent="0.25">
      <c r="C69" s="1034" t="s">
        <v>107</v>
      </c>
      <c r="D69" s="1037" t="s">
        <v>7680</v>
      </c>
      <c r="E69" s="1040" t="s">
        <v>109</v>
      </c>
      <c r="F69" s="1043" t="s">
        <v>110</v>
      </c>
      <c r="G69" s="1046" t="s">
        <v>111</v>
      </c>
      <c r="H69" s="1031" t="s">
        <v>112</v>
      </c>
      <c r="I69" s="1061" t="s">
        <v>113</v>
      </c>
      <c r="J69" s="1061" t="s">
        <v>114</v>
      </c>
      <c r="K69" s="1061" t="s">
        <v>115</v>
      </c>
      <c r="L69" s="1064" t="s">
        <v>116</v>
      </c>
      <c r="M69" s="235"/>
      <c r="N69" s="236" t="s">
        <v>117</v>
      </c>
      <c r="O69" s="237"/>
      <c r="P69" s="238"/>
      <c r="Q69" s="238"/>
      <c r="R69" s="238"/>
      <c r="S69" s="237"/>
      <c r="T69" s="238"/>
      <c r="U69" s="237"/>
      <c r="V69" s="237"/>
      <c r="W69" s="237"/>
      <c r="X69" s="237"/>
      <c r="Y69" s="237"/>
      <c r="Z69" s="237"/>
      <c r="AA69" s="1077" t="s">
        <v>118</v>
      </c>
      <c r="AB69" s="1065" t="s">
        <v>119</v>
      </c>
      <c r="AC69" s="1065" t="s">
        <v>120</v>
      </c>
      <c r="AD69" s="1061" t="s">
        <v>121</v>
      </c>
      <c r="AE69" s="1031" t="s">
        <v>122</v>
      </c>
      <c r="AF69" s="1031" t="s">
        <v>123</v>
      </c>
      <c r="AG69" s="1061" t="s">
        <v>124</v>
      </c>
      <c r="AH69" s="1061" t="s">
        <v>125</v>
      </c>
      <c r="AI69" s="1061" t="s">
        <v>126</v>
      </c>
      <c r="AJ69" s="1061" t="s">
        <v>127</v>
      </c>
      <c r="AK69" s="1061" t="s">
        <v>128</v>
      </c>
      <c r="AL69" s="1074" t="s">
        <v>129</v>
      </c>
    </row>
    <row r="70" spans="3:42" ht="26.55" customHeight="1" thickBot="1" x14ac:dyDescent="0.25">
      <c r="C70" s="1035"/>
      <c r="D70" s="1038"/>
      <c r="E70" s="1041"/>
      <c r="F70" s="1044"/>
      <c r="G70" s="1047"/>
      <c r="H70" s="1032"/>
      <c r="I70" s="1062"/>
      <c r="J70" s="1062"/>
      <c r="K70" s="1054"/>
      <c r="L70" s="1054"/>
      <c r="M70" s="1053" t="s">
        <v>166</v>
      </c>
      <c r="N70" s="1056" t="s">
        <v>167</v>
      </c>
      <c r="O70" s="1058" t="s">
        <v>168</v>
      </c>
      <c r="P70" s="350" t="s">
        <v>170</v>
      </c>
      <c r="Q70" s="1059" t="s">
        <v>171</v>
      </c>
      <c r="R70" s="1060"/>
      <c r="S70" s="1068" t="s">
        <v>172</v>
      </c>
      <c r="T70" s="1068"/>
      <c r="U70" s="351" t="s">
        <v>173</v>
      </c>
      <c r="V70" s="352" t="s">
        <v>174</v>
      </c>
      <c r="W70" s="1069" t="s">
        <v>175</v>
      </c>
      <c r="X70" s="1069"/>
      <c r="Y70" s="352" t="s">
        <v>176</v>
      </c>
      <c r="Z70" s="1066" t="s">
        <v>169</v>
      </c>
      <c r="AA70" s="1078"/>
      <c r="AB70" s="1054"/>
      <c r="AC70" s="1054"/>
      <c r="AD70" s="1062"/>
      <c r="AE70" s="1032"/>
      <c r="AF70" s="1032"/>
      <c r="AG70" s="1062"/>
      <c r="AH70" s="1062"/>
      <c r="AI70" s="1062"/>
      <c r="AJ70" s="1062"/>
      <c r="AK70" s="1062"/>
      <c r="AL70" s="1075"/>
    </row>
    <row r="71" spans="3:42" ht="26.55" customHeight="1" thickBot="1" x14ac:dyDescent="0.25">
      <c r="C71" s="1035"/>
      <c r="D71" s="1038"/>
      <c r="E71" s="1041"/>
      <c r="F71" s="1044"/>
      <c r="G71" s="1047"/>
      <c r="H71" s="1032"/>
      <c r="I71" s="1062"/>
      <c r="J71" s="1062"/>
      <c r="K71" s="1054"/>
      <c r="L71" s="1054"/>
      <c r="M71" s="1054"/>
      <c r="N71" s="1056"/>
      <c r="O71" s="1056"/>
      <c r="P71" s="1049" t="s">
        <v>178</v>
      </c>
      <c r="Q71" s="1049" t="s">
        <v>179</v>
      </c>
      <c r="R71" s="1051" t="s">
        <v>180</v>
      </c>
      <c r="S71" s="1051" t="s">
        <v>181</v>
      </c>
      <c r="T71" s="1049" t="s">
        <v>182</v>
      </c>
      <c r="U71" s="1051" t="s">
        <v>183</v>
      </c>
      <c r="V71" s="1070" t="s">
        <v>4026</v>
      </c>
      <c r="W71" s="1070" t="s">
        <v>4027</v>
      </c>
      <c r="X71" s="1072" t="s">
        <v>4028</v>
      </c>
      <c r="Y71" s="1072" t="s">
        <v>4029</v>
      </c>
      <c r="Z71" s="1067"/>
      <c r="AA71" s="1078"/>
      <c r="AB71" s="1054"/>
      <c r="AC71" s="1054"/>
      <c r="AD71" s="1062"/>
      <c r="AE71" s="1032"/>
      <c r="AF71" s="1032"/>
      <c r="AG71" s="1062"/>
      <c r="AH71" s="1062"/>
      <c r="AI71" s="1062"/>
      <c r="AJ71" s="1062"/>
      <c r="AK71" s="1062"/>
      <c r="AL71" s="1075"/>
    </row>
    <row r="72" spans="3:42" ht="26.55" customHeight="1" thickBot="1" x14ac:dyDescent="0.25">
      <c r="C72" s="1036"/>
      <c r="D72" s="1039"/>
      <c r="E72" s="1042"/>
      <c r="F72" s="1045"/>
      <c r="G72" s="1048"/>
      <c r="H72" s="1033"/>
      <c r="I72" s="1063"/>
      <c r="J72" s="1063"/>
      <c r="K72" s="1055"/>
      <c r="L72" s="1055"/>
      <c r="M72" s="1055"/>
      <c r="N72" s="1057"/>
      <c r="O72" s="353" t="s">
        <v>177</v>
      </c>
      <c r="P72" s="1050"/>
      <c r="Q72" s="1050"/>
      <c r="R72" s="1052"/>
      <c r="S72" s="1052"/>
      <c r="T72" s="1050"/>
      <c r="U72" s="1052"/>
      <c r="V72" s="1071"/>
      <c r="W72" s="1071"/>
      <c r="X72" s="1073"/>
      <c r="Y72" s="1073"/>
      <c r="Z72" s="353" t="s">
        <v>188</v>
      </c>
      <c r="AA72" s="1079"/>
      <c r="AB72" s="1055"/>
      <c r="AC72" s="1055"/>
      <c r="AD72" s="1063"/>
      <c r="AE72" s="1033"/>
      <c r="AF72" s="1033"/>
      <c r="AG72" s="1063"/>
      <c r="AH72" s="1063"/>
      <c r="AI72" s="1063"/>
      <c r="AJ72" s="1063"/>
      <c r="AK72" s="1063"/>
      <c r="AL72" s="1076"/>
      <c r="AM72" t="s">
        <v>7681</v>
      </c>
      <c r="AN72" s="19" t="s">
        <v>7682</v>
      </c>
      <c r="AO72" s="19" t="s">
        <v>7683</v>
      </c>
      <c r="AP72" s="19" t="s">
        <v>7684</v>
      </c>
    </row>
    <row r="73" spans="3:42" ht="13.35" customHeight="1" x14ac:dyDescent="0.2">
      <c r="C73" s="6">
        <v>1</v>
      </c>
      <c r="D73" s="2">
        <f>IF(実施計画様式!D73&lt;&gt;朱色変色!D73,1,0)</f>
        <v>0</v>
      </c>
      <c r="E73" s="8">
        <f>IF(実施計画様式!E73&lt;&gt;朱色変色!E73,1,0)</f>
        <v>0</v>
      </c>
      <c r="F73" s="8">
        <f>IF(実施計画様式!F73&lt;&gt;朱色変色!F73,1,0)</f>
        <v>0</v>
      </c>
      <c r="G73" s="8">
        <f>IF(実施計画様式!G73&lt;&gt;朱色変色!G73,1,0)</f>
        <v>0</v>
      </c>
      <c r="H73" s="8">
        <f>IF(実施計画様式!H73&lt;&gt;朱色変色!H73,1,0)</f>
        <v>0</v>
      </c>
      <c r="I73" s="8">
        <f>IF(実施計画様式!I73&lt;&gt;朱色変色!I73,1,0)</f>
        <v>0</v>
      </c>
      <c r="J73" s="8">
        <f>IF(実施計画様式!J73&lt;&gt;朱色変色!J73,1,0)</f>
        <v>0</v>
      </c>
      <c r="K73" s="8">
        <f>IF(実施計画様式!K73&lt;&gt;朱色変色!K73,1,0)</f>
        <v>0</v>
      </c>
      <c r="L73" s="8">
        <f>IF(実施計画様式!L73&lt;&gt;朱色変色!L73,1,0)</f>
        <v>0</v>
      </c>
      <c r="M73" s="8">
        <f>IF(実施計画様式!M73&lt;&gt;朱色変色!M73,1,0)</f>
        <v>0</v>
      </c>
      <c r="N73" s="8">
        <f>IF(実施計画様式!N73&lt;&gt;朱色変色!N73,1,0)</f>
        <v>0</v>
      </c>
      <c r="O73" s="8">
        <f>IF(実施計画様式!O73&lt;&gt;朱色変色!O73,1,0)</f>
        <v>0</v>
      </c>
      <c r="P73" s="8">
        <f>IF(実施計画様式!P73&lt;&gt;朱色変色!P73,1,0)</f>
        <v>0</v>
      </c>
      <c r="Q73" s="8">
        <f>IF(実施計画様式!Q73&lt;&gt;朱色変色!Q73,1,0)</f>
        <v>0</v>
      </c>
      <c r="R73">
        <f>IF(実施計画様式!R73&lt;&gt;朱色変色!R73,1,0)</f>
        <v>0</v>
      </c>
      <c r="S73" s="8">
        <f>IF(実施計画様式!S73&lt;&gt;朱色変色!S73,1,0)</f>
        <v>0</v>
      </c>
      <c r="T73" s="8">
        <f>IF(実施計画様式!T73&lt;&gt;朱色変色!T73,1,0)</f>
        <v>0</v>
      </c>
      <c r="U73" s="8">
        <f>IF(実施計画様式!U73&lt;&gt;朱色変色!U73,1,0)</f>
        <v>0</v>
      </c>
      <c r="V73" s="8">
        <f>IF(実施計画様式!V73&lt;&gt;朱色変色!V73,1,0)</f>
        <v>0</v>
      </c>
      <c r="W73" s="8">
        <f>IF(実施計画様式!W73&lt;&gt;朱色変色!W73,1,0)</f>
        <v>0</v>
      </c>
      <c r="X73" s="8">
        <f>IF(実施計画様式!X73&lt;&gt;朱色変色!X73,1,0)</f>
        <v>0</v>
      </c>
      <c r="Y73" s="8">
        <f>IF(実施計画様式!Y73&lt;&gt;朱色変色!Y73,1,0)</f>
        <v>0</v>
      </c>
      <c r="Z73" s="8">
        <f>IF(実施計画様式!Z73&lt;&gt;朱色変色!Z73,1,0)</f>
        <v>0</v>
      </c>
      <c r="AA73" s="8">
        <f>IF(実施計画様式!AA73&lt;&gt;朱色変色!AA73,1,0)</f>
        <v>0</v>
      </c>
      <c r="AB73" s="8">
        <f>IF(実施計画様式!AB73&lt;&gt;朱色変色!AB73,1,0)</f>
        <v>0</v>
      </c>
      <c r="AC73" s="8">
        <f>IF(実施計画様式!AC73&lt;&gt;朱色変色!AC73,1,0)</f>
        <v>0</v>
      </c>
      <c r="AD73" s="8">
        <f>IF(実施計画様式!AD73&lt;&gt;朱色変色!AD73,1,0)</f>
        <v>0</v>
      </c>
      <c r="AE73" s="8">
        <f>IF(実施計画様式!AE73&lt;&gt;朱色変色!AE73,1,0)</f>
        <v>0</v>
      </c>
      <c r="AF73" s="8">
        <f>IF(実施計画様式!AF73&lt;&gt;朱色変色!AF73,1,0)</f>
        <v>0</v>
      </c>
      <c r="AG73" s="8">
        <f>IF(実施計画様式!AG73&lt;&gt;朱色変色!AG73,1,0)</f>
        <v>0</v>
      </c>
      <c r="AH73" s="8">
        <f>IF(実施計画様式!AH73&lt;&gt;朱色変色!AH73,1,0)</f>
        <v>0</v>
      </c>
      <c r="AI73" s="8">
        <f>IF(実施計画様式!AI73&lt;&gt;朱色変色!AI73,1,0)</f>
        <v>0</v>
      </c>
      <c r="AJ73" s="8">
        <f>IF(実施計画様式!AJ73&lt;&gt;朱色変色!AJ73,1,0)</f>
        <v>0</v>
      </c>
      <c r="AK73" s="8">
        <f>IF(実施計画様式!AK73&lt;&gt;朱色変色!AK73,1,0)</f>
        <v>0</v>
      </c>
      <c r="AL73" s="3">
        <f>IF(実施計画様式!AL73&lt;&gt;朱色変色!AL73,1,0)</f>
        <v>0</v>
      </c>
      <c r="AM73">
        <f>MIN(SUM(D73:AL73),1)</f>
        <v>0</v>
      </c>
      <c r="AN73">
        <f>IF(SUM(D73:M73,AA73:AL73)&gt;0,0,MIN(SUM(N73:Z73),1))</f>
        <v>0</v>
      </c>
      <c r="AO73">
        <f>MIN(SUM(D73:M73,AA73:AL73),1)</f>
        <v>0</v>
      </c>
      <c r="AP73">
        <f>MIN(SUM(D73:AL73),1)</f>
        <v>0</v>
      </c>
    </row>
    <row r="74" spans="3:42" ht="13.35" customHeight="1" x14ac:dyDescent="0.2">
      <c r="C74" s="6">
        <v>2</v>
      </c>
      <c r="D74" s="246"/>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1</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1</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4">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x14ac:dyDescent="0.2">
      <c r="C75" s="6">
        <v>3</v>
      </c>
      <c r="D75" s="6">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4">
        <f>IF(実施計画様式!AL75&lt;&gt;朱色変色!AL75,1,0)</f>
        <v>0</v>
      </c>
      <c r="AM75">
        <f t="shared" si="0"/>
        <v>0</v>
      </c>
      <c r="AN75">
        <f t="shared" si="1"/>
        <v>0</v>
      </c>
      <c r="AO75">
        <f t="shared" si="2"/>
        <v>0</v>
      </c>
    </row>
    <row r="76" spans="3:42" x14ac:dyDescent="0.2">
      <c r="C76" s="6">
        <v>4</v>
      </c>
      <c r="D76" s="6">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4">
        <f>IF(実施計画様式!AL76&lt;&gt;朱色変色!AL76,1,0)</f>
        <v>0</v>
      </c>
      <c r="AM76">
        <f t="shared" si="0"/>
        <v>0</v>
      </c>
      <c r="AN76">
        <f t="shared" si="1"/>
        <v>0</v>
      </c>
      <c r="AO76">
        <f t="shared" si="2"/>
        <v>0</v>
      </c>
    </row>
    <row r="77" spans="3:42" x14ac:dyDescent="0.2">
      <c r="C77" s="6">
        <v>5</v>
      </c>
      <c r="D77" s="6">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4">
        <f>IF(実施計画様式!AL77&lt;&gt;朱色変色!AL77,1,0)</f>
        <v>0</v>
      </c>
      <c r="AM77">
        <f t="shared" si="0"/>
        <v>0</v>
      </c>
      <c r="AN77">
        <f t="shared" si="1"/>
        <v>0</v>
      </c>
      <c r="AO77">
        <f t="shared" si="2"/>
        <v>0</v>
      </c>
    </row>
    <row r="78" spans="3:42" x14ac:dyDescent="0.2">
      <c r="C78" s="6">
        <v>6</v>
      </c>
      <c r="D78" s="6">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4">
        <f>IF(実施計画様式!AL78&lt;&gt;朱色変色!AL78,1,0)</f>
        <v>0</v>
      </c>
      <c r="AM78">
        <f t="shared" si="0"/>
        <v>0</v>
      </c>
      <c r="AN78">
        <f t="shared" si="1"/>
        <v>0</v>
      </c>
      <c r="AO78">
        <f t="shared" si="2"/>
        <v>0</v>
      </c>
    </row>
    <row r="79" spans="3:42" x14ac:dyDescent="0.2">
      <c r="C79" s="6">
        <v>7</v>
      </c>
      <c r="D79" s="6">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1</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1</v>
      </c>
      <c r="AK79">
        <f>IF(実施計画様式!AK79&lt;&gt;朱色変色!AK79,1,0)</f>
        <v>0</v>
      </c>
      <c r="AL79" s="4">
        <f>IF(実施計画様式!AL79&lt;&gt;朱色変色!AL79,1,0)</f>
        <v>1</v>
      </c>
      <c r="AM79">
        <f t="shared" si="0"/>
        <v>1</v>
      </c>
      <c r="AN79">
        <f t="shared" si="1"/>
        <v>0</v>
      </c>
      <c r="AO79">
        <f t="shared" si="2"/>
        <v>1</v>
      </c>
      <c r="AP79">
        <f>MIN(SUM(D79:AL79),1)</f>
        <v>1</v>
      </c>
    </row>
    <row r="80" spans="3:42" x14ac:dyDescent="0.2">
      <c r="C80" s="6">
        <v>8</v>
      </c>
      <c r="D80" s="6">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4">
        <f>IF(実施計画様式!AL80&lt;&gt;朱色変色!AL80,1,0)</f>
        <v>0</v>
      </c>
      <c r="AM80">
        <f t="shared" si="0"/>
        <v>0</v>
      </c>
      <c r="AN80">
        <f t="shared" si="1"/>
        <v>0</v>
      </c>
      <c r="AO80">
        <f t="shared" si="2"/>
        <v>0</v>
      </c>
    </row>
    <row r="81" spans="3:41" x14ac:dyDescent="0.2">
      <c r="C81" s="6">
        <v>9</v>
      </c>
      <c r="D81" s="6">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4">
        <f>IF(実施計画様式!AL81&lt;&gt;朱色変色!AL81,1,0)</f>
        <v>0</v>
      </c>
      <c r="AM81">
        <f t="shared" si="0"/>
        <v>0</v>
      </c>
      <c r="AN81">
        <f t="shared" si="1"/>
        <v>0</v>
      </c>
      <c r="AO81">
        <f t="shared" si="2"/>
        <v>0</v>
      </c>
    </row>
    <row r="82" spans="3:41" x14ac:dyDescent="0.2">
      <c r="C82" s="6">
        <v>10</v>
      </c>
      <c r="D82" s="6">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4">
        <f>IF(実施計画様式!AL82&lt;&gt;朱色変色!AL82,1,0)</f>
        <v>0</v>
      </c>
      <c r="AM82">
        <f t="shared" si="0"/>
        <v>0</v>
      </c>
      <c r="AN82">
        <f t="shared" si="1"/>
        <v>0</v>
      </c>
      <c r="AO82">
        <f t="shared" si="2"/>
        <v>0</v>
      </c>
    </row>
    <row r="83" spans="3:41" x14ac:dyDescent="0.2">
      <c r="C83" s="6">
        <v>11</v>
      </c>
      <c r="D83" s="6">
        <f>IF(実施計画様式!D83&lt;&gt;朱色変色!D83,1,0)</f>
        <v>1</v>
      </c>
      <c r="E83">
        <f>IF(実施計画様式!E83&lt;&gt;朱色変色!E83,1,0)</f>
        <v>1</v>
      </c>
      <c r="F83">
        <f>IF(実施計画様式!F83&lt;&gt;朱色変色!F83,1,0)</f>
        <v>1</v>
      </c>
      <c r="G83">
        <f>IF(実施計画様式!G83&lt;&gt;朱色変色!G83,1,0)</f>
        <v>1</v>
      </c>
      <c r="H83">
        <f>IF(実施計画様式!H83&lt;&gt;朱色変色!H83,1,0)</f>
        <v>1</v>
      </c>
      <c r="I83">
        <f>IF(実施計画様式!I83&lt;&gt;朱色変色!I83,1,0)</f>
        <v>1</v>
      </c>
      <c r="J83">
        <f>IF(実施計画様式!J83&lt;&gt;朱色変色!J83,1,0)</f>
        <v>1</v>
      </c>
      <c r="K83">
        <f>IF(実施計画様式!K83&lt;&gt;朱色変色!K83,1,0)</f>
        <v>1</v>
      </c>
      <c r="L83">
        <f>IF(実施計画様式!L83&lt;&gt;朱色変色!L83,1,0)</f>
        <v>1</v>
      </c>
      <c r="M83">
        <f>IF(実施計画様式!M83&lt;&gt;朱色変色!M83,1,0)</f>
        <v>0</v>
      </c>
      <c r="N83">
        <f>IF(実施計画様式!N83&lt;&gt;朱色変色!N83,1,0)</f>
        <v>1</v>
      </c>
      <c r="O83">
        <f>IF(実施計画様式!O83&lt;&gt;朱色変色!O83,1,0)</f>
        <v>1</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1</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1</v>
      </c>
      <c r="AB83">
        <f>IF(実施計画様式!AB83&lt;&gt;朱色変色!AB83,1,0)</f>
        <v>1</v>
      </c>
      <c r="AC83">
        <f>IF(実施計画様式!AC83&lt;&gt;朱色変色!AC83,1,0)</f>
        <v>1</v>
      </c>
      <c r="AD83">
        <f>IF(実施計画様式!AD83&lt;&gt;朱色変色!AD83,1,0)</f>
        <v>1</v>
      </c>
      <c r="AE83">
        <f>IF(実施計画様式!AE83&lt;&gt;朱色変色!AE83,1,0)</f>
        <v>1</v>
      </c>
      <c r="AF83">
        <f>IF(実施計画様式!AF83&lt;&gt;朱色変色!AF83,1,0)</f>
        <v>1</v>
      </c>
      <c r="AG83">
        <f>IF(実施計画様式!AG83&lt;&gt;朱色変色!AG83,1,0)</f>
        <v>1</v>
      </c>
      <c r="AH83">
        <f>IF(実施計画様式!AH83&lt;&gt;朱色変色!AH83,1,0)</f>
        <v>1</v>
      </c>
      <c r="AI83">
        <f>IF(実施計画様式!AI83&lt;&gt;朱色変色!AI83,1,0)</f>
        <v>1</v>
      </c>
      <c r="AJ83">
        <f>IF(実施計画様式!AJ83&lt;&gt;朱色変色!AJ83,1,0)</f>
        <v>1</v>
      </c>
      <c r="AK83">
        <f>IF(実施計画様式!AK83&lt;&gt;朱色変色!AK83,1,0)</f>
        <v>0</v>
      </c>
      <c r="AL83" s="4">
        <f>IF(実施計画様式!AL83&lt;&gt;朱色変色!AL83,1,0)</f>
        <v>1</v>
      </c>
      <c r="AM83">
        <f t="shared" ref="AM83" si="3">MIN(SUM(D83:AL83),1)</f>
        <v>1</v>
      </c>
      <c r="AN83">
        <f t="shared" ref="AN83" si="4">IF(SUM(D83:M83,AA83:AL83)&gt;0,0,MIN(SUM(N83:Z83),1))</f>
        <v>0</v>
      </c>
      <c r="AO83">
        <f t="shared" ref="AO83" si="5">MIN(SUM(D83:M83,AA83:AL83),1)</f>
        <v>1</v>
      </c>
    </row>
    <row r="84" spans="3:41" x14ac:dyDescent="0.2">
      <c r="C84" s="6">
        <v>12</v>
      </c>
      <c r="D84" s="6">
        <f>IF(実施計画様式!D84&lt;&gt;朱色変色!D84,1,0)</f>
        <v>1</v>
      </c>
      <c r="E84">
        <f>IF(実施計画様式!E84&lt;&gt;朱色変色!E84,1,0)</f>
        <v>1</v>
      </c>
      <c r="F84">
        <f>IF(実施計画様式!F84&lt;&gt;朱色変色!F84,1,0)</f>
        <v>1</v>
      </c>
      <c r="G84">
        <f>IF(実施計画様式!G84&lt;&gt;朱色変色!G84,1,0)</f>
        <v>1</v>
      </c>
      <c r="H84">
        <f>IF(実施計画様式!H84&lt;&gt;朱色変色!H84,1,0)</f>
        <v>1</v>
      </c>
      <c r="I84">
        <f>IF(実施計画様式!I84&lt;&gt;朱色変色!I84,1,0)</f>
        <v>1</v>
      </c>
      <c r="J84">
        <f>IF(実施計画様式!J84&lt;&gt;朱色変色!J84,1,0)</f>
        <v>1</v>
      </c>
      <c r="K84">
        <f>IF(実施計画様式!K84&lt;&gt;朱色変色!K84,1,0)</f>
        <v>1</v>
      </c>
      <c r="L84">
        <f>IF(実施計画様式!L84&lt;&gt;朱色変色!L84,1,0)</f>
        <v>1</v>
      </c>
      <c r="M84">
        <f>IF(実施計画様式!M84&lt;&gt;朱色変色!M84,1,0)</f>
        <v>0</v>
      </c>
      <c r="N84">
        <f>IF(実施計画様式!N84&lt;&gt;朱色変色!N84,1,0)</f>
        <v>1</v>
      </c>
      <c r="O84">
        <f>IF(実施計画様式!O84&lt;&gt;朱色変色!O84,1,0)</f>
        <v>1</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1</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1</v>
      </c>
      <c r="AB84">
        <f>IF(実施計画様式!AB84&lt;&gt;朱色変色!AB84,1,0)</f>
        <v>1</v>
      </c>
      <c r="AC84">
        <f>IF(実施計画様式!AC84&lt;&gt;朱色変色!AC84,1,0)</f>
        <v>1</v>
      </c>
      <c r="AD84">
        <f>IF(実施計画様式!AD84&lt;&gt;朱色変色!AD84,1,0)</f>
        <v>1</v>
      </c>
      <c r="AE84">
        <f>IF(実施計画様式!AE84&lt;&gt;朱色変色!AE84,1,0)</f>
        <v>1</v>
      </c>
      <c r="AF84">
        <f>IF(実施計画様式!AF84&lt;&gt;朱色変色!AF84,1,0)</f>
        <v>1</v>
      </c>
      <c r="AG84">
        <f>IF(実施計画様式!AG84&lt;&gt;朱色変色!AG84,1,0)</f>
        <v>1</v>
      </c>
      <c r="AH84">
        <f>IF(実施計画様式!AH84&lt;&gt;朱色変色!AH84,1,0)</f>
        <v>1</v>
      </c>
      <c r="AI84">
        <f>IF(実施計画様式!AI84&lt;&gt;朱色変色!AI84,1,0)</f>
        <v>1</v>
      </c>
      <c r="AJ84">
        <f>IF(実施計画様式!AJ84&lt;&gt;朱色変色!AJ84,1,0)</f>
        <v>1</v>
      </c>
      <c r="AK84">
        <f>IF(実施計画様式!AK84&lt;&gt;朱色変色!AK84,1,0)</f>
        <v>0</v>
      </c>
      <c r="AL84" s="4">
        <f>IF(実施計画様式!AL84&lt;&gt;朱色変色!AL84,1,0)</f>
        <v>1</v>
      </c>
      <c r="AM84">
        <f t="shared" si="0"/>
        <v>1</v>
      </c>
      <c r="AN84">
        <f t="shared" si="1"/>
        <v>0</v>
      </c>
      <c r="AO84">
        <f t="shared" si="2"/>
        <v>1</v>
      </c>
    </row>
    <row r="85" spans="3:41" x14ac:dyDescent="0.2">
      <c r="C85" s="6">
        <v>13</v>
      </c>
      <c r="D85" s="6">
        <f>IF(実施計画様式!D85&lt;&gt;朱色変色!D85,1,0)</f>
        <v>1</v>
      </c>
      <c r="E85">
        <f>IF(実施計画様式!E85&lt;&gt;朱色変色!E85,1,0)</f>
        <v>1</v>
      </c>
      <c r="F85">
        <f>IF(実施計画様式!F85&lt;&gt;朱色変色!F85,1,0)</f>
        <v>1</v>
      </c>
      <c r="G85">
        <f>IF(実施計画様式!G85&lt;&gt;朱色変色!G85,1,0)</f>
        <v>1</v>
      </c>
      <c r="H85">
        <f>IF(実施計画様式!H85&lt;&gt;朱色変色!H85,1,0)</f>
        <v>1</v>
      </c>
      <c r="I85">
        <f>IF(実施計画様式!I85&lt;&gt;朱色変色!I85,1,0)</f>
        <v>1</v>
      </c>
      <c r="J85">
        <f>IF(実施計画様式!J85&lt;&gt;朱色変色!J85,1,0)</f>
        <v>1</v>
      </c>
      <c r="K85">
        <f>IF(実施計画様式!K85&lt;&gt;朱色変色!K85,1,0)</f>
        <v>1</v>
      </c>
      <c r="L85">
        <f>IF(実施計画様式!L85&lt;&gt;朱色変色!L85,1,0)</f>
        <v>1</v>
      </c>
      <c r="M85">
        <f>IF(実施計画様式!M85&lt;&gt;朱色変色!M85,1,0)</f>
        <v>0</v>
      </c>
      <c r="N85">
        <f>IF(実施計画様式!N85&lt;&gt;朱色変色!N85,1,0)</f>
        <v>1</v>
      </c>
      <c r="O85">
        <f>IF(実施計画様式!O85&lt;&gt;朱色変色!O85,1,0)</f>
        <v>1</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1</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1</v>
      </c>
      <c r="AB85">
        <f>IF(実施計画様式!AB85&lt;&gt;朱色変色!AB85,1,0)</f>
        <v>1</v>
      </c>
      <c r="AC85">
        <f>IF(実施計画様式!AC85&lt;&gt;朱色変色!AC85,1,0)</f>
        <v>1</v>
      </c>
      <c r="AD85">
        <f>IF(実施計画様式!AD85&lt;&gt;朱色変色!AD85,1,0)</f>
        <v>1</v>
      </c>
      <c r="AE85">
        <f>IF(実施計画様式!AE85&lt;&gt;朱色変色!AE85,1,0)</f>
        <v>1</v>
      </c>
      <c r="AF85">
        <f>IF(実施計画様式!AF85&lt;&gt;朱色変色!AF85,1,0)</f>
        <v>1</v>
      </c>
      <c r="AG85">
        <f>IF(実施計画様式!AG85&lt;&gt;朱色変色!AG85,1,0)</f>
        <v>1</v>
      </c>
      <c r="AH85">
        <f>IF(実施計画様式!AH85&lt;&gt;朱色変色!AH85,1,0)</f>
        <v>1</v>
      </c>
      <c r="AI85">
        <f>IF(実施計画様式!AI85&lt;&gt;朱色変色!AI85,1,0)</f>
        <v>1</v>
      </c>
      <c r="AJ85">
        <f>IF(実施計画様式!AJ85&lt;&gt;朱色変色!AJ85,1,0)</f>
        <v>1</v>
      </c>
      <c r="AK85">
        <f>IF(実施計画様式!AK85&lt;&gt;朱色変色!AK85,1,0)</f>
        <v>0</v>
      </c>
      <c r="AL85" s="4">
        <f>IF(実施計画様式!AL85&lt;&gt;朱色変色!AL85,1,0)</f>
        <v>1</v>
      </c>
      <c r="AM85">
        <f t="shared" si="0"/>
        <v>1</v>
      </c>
      <c r="AN85">
        <f t="shared" si="1"/>
        <v>0</v>
      </c>
      <c r="AO85">
        <f t="shared" si="2"/>
        <v>1</v>
      </c>
    </row>
    <row r="86" spans="3:41" x14ac:dyDescent="0.2">
      <c r="C86" s="6">
        <v>14</v>
      </c>
      <c r="D86" s="6">
        <f>IF(実施計画様式!D86&lt;&gt;朱色変色!D86,1,0)</f>
        <v>1</v>
      </c>
      <c r="E86">
        <f>IF(実施計画様式!E86&lt;&gt;朱色変色!E86,1,0)</f>
        <v>1</v>
      </c>
      <c r="F86">
        <f>IF(実施計画様式!F86&lt;&gt;朱色変色!F86,1,0)</f>
        <v>1</v>
      </c>
      <c r="G86">
        <f>IF(実施計画様式!G86&lt;&gt;朱色変色!G86,1,0)</f>
        <v>1</v>
      </c>
      <c r="H86">
        <f>IF(実施計画様式!H86&lt;&gt;朱色変色!H86,1,0)</f>
        <v>1</v>
      </c>
      <c r="I86">
        <f>IF(実施計画様式!I86&lt;&gt;朱色変色!I86,1,0)</f>
        <v>1</v>
      </c>
      <c r="J86">
        <f>IF(実施計画様式!J86&lt;&gt;朱色変色!J86,1,0)</f>
        <v>1</v>
      </c>
      <c r="K86">
        <f>IF(実施計画様式!K86&lt;&gt;朱色変色!K86,1,0)</f>
        <v>1</v>
      </c>
      <c r="L86">
        <f>IF(実施計画様式!L86&lt;&gt;朱色変色!L86,1,0)</f>
        <v>1</v>
      </c>
      <c r="M86">
        <f>IF(実施計画様式!M86&lt;&gt;朱色変色!M86,1,0)</f>
        <v>0</v>
      </c>
      <c r="N86">
        <f>IF(実施計画様式!N86&lt;&gt;朱色変色!N86,1,0)</f>
        <v>1</v>
      </c>
      <c r="O86">
        <f>IF(実施計画様式!O86&lt;&gt;朱色変色!O86,1,0)</f>
        <v>1</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1</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1</v>
      </c>
      <c r="AB86">
        <f>IF(実施計画様式!AB86&lt;&gt;朱色変色!AB86,1,0)</f>
        <v>1</v>
      </c>
      <c r="AC86">
        <f>IF(実施計画様式!AC86&lt;&gt;朱色変色!AC86,1,0)</f>
        <v>1</v>
      </c>
      <c r="AD86">
        <f>IF(実施計画様式!AD86&lt;&gt;朱色変色!AD86,1,0)</f>
        <v>1</v>
      </c>
      <c r="AE86">
        <f>IF(実施計画様式!AE86&lt;&gt;朱色変色!AE86,1,0)</f>
        <v>1</v>
      </c>
      <c r="AF86">
        <f>IF(実施計画様式!AF86&lt;&gt;朱色変色!AF86,1,0)</f>
        <v>1</v>
      </c>
      <c r="AG86">
        <f>IF(実施計画様式!AG86&lt;&gt;朱色変色!AG86,1,0)</f>
        <v>1</v>
      </c>
      <c r="AH86">
        <f>IF(実施計画様式!AH86&lt;&gt;朱色変色!AH86,1,0)</f>
        <v>1</v>
      </c>
      <c r="AI86">
        <f>IF(実施計画様式!AI86&lt;&gt;朱色変色!AI86,1,0)</f>
        <v>1</v>
      </c>
      <c r="AJ86">
        <f>IF(実施計画様式!AJ86&lt;&gt;朱色変色!AJ86,1,0)</f>
        <v>1</v>
      </c>
      <c r="AK86">
        <f>IF(実施計画様式!AK86&lt;&gt;朱色変色!AK86,1,0)</f>
        <v>0</v>
      </c>
      <c r="AL86" s="4">
        <f>IF(実施計画様式!AL86&lt;&gt;朱色変色!AL86,1,0)</f>
        <v>1</v>
      </c>
      <c r="AM86">
        <f t="shared" si="0"/>
        <v>1</v>
      </c>
      <c r="AN86">
        <f t="shared" si="1"/>
        <v>0</v>
      </c>
      <c r="AO86">
        <f t="shared" si="2"/>
        <v>1</v>
      </c>
    </row>
    <row r="87" spans="3:41" x14ac:dyDescent="0.2">
      <c r="C87" s="6">
        <v>15</v>
      </c>
      <c r="D87" s="6">
        <f>IF(実施計画様式!D87&lt;&gt;朱色変色!D87,1,0)</f>
        <v>1</v>
      </c>
      <c r="E87">
        <f>IF(実施計画様式!E87&lt;&gt;朱色変色!E87,1,0)</f>
        <v>1</v>
      </c>
      <c r="F87">
        <f>IF(実施計画様式!F87&lt;&gt;朱色変色!F87,1,0)</f>
        <v>1</v>
      </c>
      <c r="G87">
        <f>IF(実施計画様式!G87&lt;&gt;朱色変色!G87,1,0)</f>
        <v>1</v>
      </c>
      <c r="H87">
        <f>IF(実施計画様式!H87&lt;&gt;朱色変色!H87,1,0)</f>
        <v>1</v>
      </c>
      <c r="I87">
        <f>IF(実施計画様式!I87&lt;&gt;朱色変色!I87,1,0)</f>
        <v>1</v>
      </c>
      <c r="J87">
        <f>IF(実施計画様式!J87&lt;&gt;朱色変色!J87,1,0)</f>
        <v>1</v>
      </c>
      <c r="K87">
        <f>IF(実施計画様式!K87&lt;&gt;朱色変色!K87,1,0)</f>
        <v>1</v>
      </c>
      <c r="L87">
        <f>IF(実施計画様式!L87&lt;&gt;朱色変色!L87,1,0)</f>
        <v>1</v>
      </c>
      <c r="M87">
        <f>IF(実施計画様式!M87&lt;&gt;朱色変色!M87,1,0)</f>
        <v>0</v>
      </c>
      <c r="N87">
        <f>IF(実施計画様式!N87&lt;&gt;朱色変色!N87,1,0)</f>
        <v>1</v>
      </c>
      <c r="O87">
        <f>IF(実施計画様式!O87&lt;&gt;朱色変色!O87,1,0)</f>
        <v>1</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1</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1</v>
      </c>
      <c r="AB87">
        <f>IF(実施計画様式!AB87&lt;&gt;朱色変色!AB87,1,0)</f>
        <v>1</v>
      </c>
      <c r="AC87">
        <f>IF(実施計画様式!AC87&lt;&gt;朱色変色!AC87,1,0)</f>
        <v>1</v>
      </c>
      <c r="AD87">
        <f>IF(実施計画様式!AD87&lt;&gt;朱色変色!AD87,1,0)</f>
        <v>1</v>
      </c>
      <c r="AE87">
        <f>IF(実施計画様式!AE87&lt;&gt;朱色変色!AE87,1,0)</f>
        <v>1</v>
      </c>
      <c r="AF87">
        <f>IF(実施計画様式!AF87&lt;&gt;朱色変色!AF87,1,0)</f>
        <v>1</v>
      </c>
      <c r="AG87">
        <f>IF(実施計画様式!AG87&lt;&gt;朱色変色!AG87,1,0)</f>
        <v>1</v>
      </c>
      <c r="AH87">
        <f>IF(実施計画様式!AH87&lt;&gt;朱色変色!AH87,1,0)</f>
        <v>1</v>
      </c>
      <c r="AI87">
        <f>IF(実施計画様式!AI87&lt;&gt;朱色変色!AI87,1,0)</f>
        <v>1</v>
      </c>
      <c r="AJ87">
        <f>IF(実施計画様式!AJ87&lt;&gt;朱色変色!AJ87,1,0)</f>
        <v>1</v>
      </c>
      <c r="AK87">
        <f>IF(実施計画様式!AK87&lt;&gt;朱色変色!AK87,1,0)</f>
        <v>0</v>
      </c>
      <c r="AL87" s="4">
        <f>IF(実施計画様式!AL87&lt;&gt;朱色変色!AL87,1,0)</f>
        <v>1</v>
      </c>
      <c r="AM87">
        <f t="shared" si="0"/>
        <v>1</v>
      </c>
      <c r="AN87">
        <f t="shared" si="1"/>
        <v>0</v>
      </c>
      <c r="AO87">
        <f t="shared" si="2"/>
        <v>1</v>
      </c>
    </row>
    <row r="88" spans="3:41" x14ac:dyDescent="0.2">
      <c r="C88" s="6">
        <v>16</v>
      </c>
      <c r="D88" s="6">
        <f>IF(実施計画様式!D88&lt;&gt;朱色変色!D88,1,0)</f>
        <v>1</v>
      </c>
      <c r="E88">
        <f>IF(実施計画様式!E88&lt;&gt;朱色変色!E88,1,0)</f>
        <v>1</v>
      </c>
      <c r="F88">
        <f>IF(実施計画様式!F88&lt;&gt;朱色変色!F88,1,0)</f>
        <v>1</v>
      </c>
      <c r="G88">
        <f>IF(実施計画様式!G88&lt;&gt;朱色変色!G88,1,0)</f>
        <v>1</v>
      </c>
      <c r="H88">
        <f>IF(実施計画様式!H88&lt;&gt;朱色変色!H88,1,0)</f>
        <v>1</v>
      </c>
      <c r="I88">
        <f>IF(実施計画様式!I88&lt;&gt;朱色変色!I88,1,0)</f>
        <v>1</v>
      </c>
      <c r="J88">
        <f>IF(実施計画様式!J88&lt;&gt;朱色変色!J88,1,0)</f>
        <v>1</v>
      </c>
      <c r="K88">
        <f>IF(実施計画様式!K88&lt;&gt;朱色変色!K88,1,0)</f>
        <v>1</v>
      </c>
      <c r="L88">
        <f>IF(実施計画様式!L88&lt;&gt;朱色変色!L88,1,0)</f>
        <v>1</v>
      </c>
      <c r="M88">
        <f>IF(実施計画様式!M88&lt;&gt;朱色変色!M88,1,0)</f>
        <v>0</v>
      </c>
      <c r="N88">
        <f>IF(実施計画様式!N88&lt;&gt;朱色変色!N88,1,0)</f>
        <v>1</v>
      </c>
      <c r="O88">
        <f>IF(実施計画様式!O88&lt;&gt;朱色変色!O88,1,0)</f>
        <v>1</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1</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1</v>
      </c>
      <c r="AB88">
        <f>IF(実施計画様式!AB88&lt;&gt;朱色変色!AB88,1,0)</f>
        <v>1</v>
      </c>
      <c r="AC88">
        <f>IF(実施計画様式!AC88&lt;&gt;朱色変色!AC88,1,0)</f>
        <v>1</v>
      </c>
      <c r="AD88">
        <f>IF(実施計画様式!AD88&lt;&gt;朱色変色!AD88,1,0)</f>
        <v>1</v>
      </c>
      <c r="AE88">
        <f>IF(実施計画様式!AE88&lt;&gt;朱色変色!AE88,1,0)</f>
        <v>1</v>
      </c>
      <c r="AF88">
        <f>IF(実施計画様式!AF88&lt;&gt;朱色変色!AF88,1,0)</f>
        <v>1</v>
      </c>
      <c r="AG88">
        <f>IF(実施計画様式!AG88&lt;&gt;朱色変色!AG88,1,0)</f>
        <v>1</v>
      </c>
      <c r="AH88">
        <f>IF(実施計画様式!AH88&lt;&gt;朱色変色!AH88,1,0)</f>
        <v>1</v>
      </c>
      <c r="AI88">
        <f>IF(実施計画様式!AI88&lt;&gt;朱色変色!AI88,1,0)</f>
        <v>1</v>
      </c>
      <c r="AJ88">
        <f>IF(実施計画様式!AJ88&lt;&gt;朱色変色!AJ88,1,0)</f>
        <v>1</v>
      </c>
      <c r="AK88">
        <f>IF(実施計画様式!AK88&lt;&gt;朱色変色!AK88,1,0)</f>
        <v>0</v>
      </c>
      <c r="AL88" s="4">
        <f>IF(実施計画様式!AL88&lt;&gt;朱色変色!AL88,1,0)</f>
        <v>1</v>
      </c>
      <c r="AM88">
        <f t="shared" si="0"/>
        <v>1</v>
      </c>
      <c r="AN88">
        <f t="shared" si="1"/>
        <v>0</v>
      </c>
      <c r="AO88">
        <f t="shared" si="2"/>
        <v>1</v>
      </c>
    </row>
    <row r="89" spans="3:41" x14ac:dyDescent="0.2">
      <c r="C89" s="6">
        <v>17</v>
      </c>
      <c r="D89" s="6">
        <f>IF(実施計画様式!D89&lt;&gt;朱色変色!D89,1,0)</f>
        <v>1</v>
      </c>
      <c r="E89">
        <f>IF(実施計画様式!E89&lt;&gt;朱色変色!E89,1,0)</f>
        <v>1</v>
      </c>
      <c r="F89">
        <f>IF(実施計画様式!F89&lt;&gt;朱色変色!F89,1,0)</f>
        <v>1</v>
      </c>
      <c r="G89">
        <f>IF(実施計画様式!G89&lt;&gt;朱色変色!G89,1,0)</f>
        <v>1</v>
      </c>
      <c r="H89">
        <f>IF(実施計画様式!H89&lt;&gt;朱色変色!H89,1,0)</f>
        <v>1</v>
      </c>
      <c r="I89">
        <f>IF(実施計画様式!I89&lt;&gt;朱色変色!I89,1,0)</f>
        <v>1</v>
      </c>
      <c r="J89">
        <f>IF(実施計画様式!J89&lt;&gt;朱色変色!J89,1,0)</f>
        <v>1</v>
      </c>
      <c r="K89">
        <f>IF(実施計画様式!K89&lt;&gt;朱色変色!K89,1,0)</f>
        <v>1</v>
      </c>
      <c r="L89">
        <f>IF(実施計画様式!L89&lt;&gt;朱色変色!L89,1,0)</f>
        <v>1</v>
      </c>
      <c r="M89">
        <f>IF(実施計画様式!M89&lt;&gt;朱色変色!M89,1,0)</f>
        <v>0</v>
      </c>
      <c r="N89">
        <f>IF(実施計画様式!N89&lt;&gt;朱色変色!N89,1,0)</f>
        <v>1</v>
      </c>
      <c r="O89">
        <f>IF(実施計画様式!O89&lt;&gt;朱色変色!O89,1,0)</f>
        <v>1</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1</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1</v>
      </c>
      <c r="AB89">
        <f>IF(実施計画様式!AB89&lt;&gt;朱色変色!AB89,1,0)</f>
        <v>1</v>
      </c>
      <c r="AC89">
        <f>IF(実施計画様式!AC89&lt;&gt;朱色変色!AC89,1,0)</f>
        <v>1</v>
      </c>
      <c r="AD89">
        <f>IF(実施計画様式!AD89&lt;&gt;朱色変色!AD89,1,0)</f>
        <v>1</v>
      </c>
      <c r="AE89">
        <f>IF(実施計画様式!AE89&lt;&gt;朱色変色!AE89,1,0)</f>
        <v>1</v>
      </c>
      <c r="AF89">
        <f>IF(実施計画様式!AF89&lt;&gt;朱色変色!AF89,1,0)</f>
        <v>1</v>
      </c>
      <c r="AG89">
        <f>IF(実施計画様式!AG89&lt;&gt;朱色変色!AG89,1,0)</f>
        <v>1</v>
      </c>
      <c r="AH89">
        <f>IF(実施計画様式!AH89&lt;&gt;朱色変色!AH89,1,0)</f>
        <v>1</v>
      </c>
      <c r="AI89">
        <f>IF(実施計画様式!AI89&lt;&gt;朱色変色!AI89,1,0)</f>
        <v>1</v>
      </c>
      <c r="AJ89">
        <f>IF(実施計画様式!AJ89&lt;&gt;朱色変色!AJ89,1,0)</f>
        <v>1</v>
      </c>
      <c r="AK89">
        <f>IF(実施計画様式!AK89&lt;&gt;朱色変色!AK89,1,0)</f>
        <v>0</v>
      </c>
      <c r="AL89" s="4">
        <f>IF(実施計画様式!AL89&lt;&gt;朱色変色!AL89,1,0)</f>
        <v>1</v>
      </c>
      <c r="AM89">
        <f t="shared" si="0"/>
        <v>1</v>
      </c>
      <c r="AN89">
        <f t="shared" si="1"/>
        <v>0</v>
      </c>
      <c r="AO89">
        <f t="shared" si="2"/>
        <v>1</v>
      </c>
    </row>
    <row r="90" spans="3:41" x14ac:dyDescent="0.2">
      <c r="C90" s="6">
        <v>18</v>
      </c>
      <c r="D90" s="6">
        <f>IF(実施計画様式!D90&lt;&gt;朱色変色!D90,1,0)</f>
        <v>1</v>
      </c>
      <c r="E90">
        <f>IF(実施計画様式!E90&lt;&gt;朱色変色!E90,1,0)</f>
        <v>1</v>
      </c>
      <c r="F90">
        <f>IF(実施計画様式!F90&lt;&gt;朱色変色!F90,1,0)</f>
        <v>1</v>
      </c>
      <c r="G90">
        <f>IF(実施計画様式!G90&lt;&gt;朱色変色!G90,1,0)</f>
        <v>1</v>
      </c>
      <c r="H90">
        <f>IF(実施計画様式!H90&lt;&gt;朱色変色!H90,1,0)</f>
        <v>1</v>
      </c>
      <c r="I90">
        <f>IF(実施計画様式!I90&lt;&gt;朱色変色!I90,1,0)</f>
        <v>1</v>
      </c>
      <c r="J90">
        <f>IF(実施計画様式!J90&lt;&gt;朱色変色!J90,1,0)</f>
        <v>1</v>
      </c>
      <c r="K90">
        <f>IF(実施計画様式!K90&lt;&gt;朱色変色!K90,1,0)</f>
        <v>1</v>
      </c>
      <c r="L90">
        <f>IF(実施計画様式!L90&lt;&gt;朱色変色!L90,1,0)</f>
        <v>1</v>
      </c>
      <c r="M90">
        <f>IF(実施計画様式!M90&lt;&gt;朱色変色!M90,1,0)</f>
        <v>0</v>
      </c>
      <c r="N90">
        <f>IF(実施計画様式!N90&lt;&gt;朱色変色!N90,1,0)</f>
        <v>1</v>
      </c>
      <c r="O90">
        <f>IF(実施計画様式!O90&lt;&gt;朱色変色!O90,1,0)</f>
        <v>1</v>
      </c>
      <c r="P90">
        <f>IF(実施計画様式!P90&lt;&gt;朱色変色!P90,1,0)</f>
        <v>0</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1</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1</v>
      </c>
      <c r="AB90">
        <f>IF(実施計画様式!AB90&lt;&gt;朱色変色!AB90,1,0)</f>
        <v>1</v>
      </c>
      <c r="AC90">
        <f>IF(実施計画様式!AC90&lt;&gt;朱色変色!AC90,1,0)</f>
        <v>1</v>
      </c>
      <c r="AD90">
        <f>IF(実施計画様式!AD90&lt;&gt;朱色変色!AD90,1,0)</f>
        <v>1</v>
      </c>
      <c r="AE90">
        <f>IF(実施計画様式!AE90&lt;&gt;朱色変色!AE90,1,0)</f>
        <v>1</v>
      </c>
      <c r="AF90">
        <f>IF(実施計画様式!AF90&lt;&gt;朱色変色!AF90,1,0)</f>
        <v>1</v>
      </c>
      <c r="AG90">
        <f>IF(実施計画様式!AG90&lt;&gt;朱色変色!AG90,1,0)</f>
        <v>1</v>
      </c>
      <c r="AH90">
        <f>IF(実施計画様式!AH90&lt;&gt;朱色変色!AH90,1,0)</f>
        <v>1</v>
      </c>
      <c r="AI90">
        <f>IF(実施計画様式!AI90&lt;&gt;朱色変色!AI90,1,0)</f>
        <v>1</v>
      </c>
      <c r="AJ90">
        <f>IF(実施計画様式!AJ90&lt;&gt;朱色変色!AJ90,1,0)</f>
        <v>1</v>
      </c>
      <c r="AK90">
        <f>IF(実施計画様式!AK90&lt;&gt;朱色変色!AK90,1,0)</f>
        <v>0</v>
      </c>
      <c r="AL90" s="4">
        <f>IF(実施計画様式!AL90&lt;&gt;朱色変色!AL90,1,0)</f>
        <v>1</v>
      </c>
      <c r="AM90">
        <f t="shared" si="0"/>
        <v>1</v>
      </c>
      <c r="AN90">
        <f t="shared" si="1"/>
        <v>0</v>
      </c>
      <c r="AO90">
        <f t="shared" si="2"/>
        <v>1</v>
      </c>
    </row>
    <row r="91" spans="3:41" x14ac:dyDescent="0.2">
      <c r="C91" s="6">
        <v>19</v>
      </c>
      <c r="D91" s="6">
        <f>IF(実施計画様式!D91&lt;&gt;朱色変色!D91,1,0)</f>
        <v>1</v>
      </c>
      <c r="E91">
        <f>IF(実施計画様式!E91&lt;&gt;朱色変色!E91,1,0)</f>
        <v>1</v>
      </c>
      <c r="F91">
        <f>IF(実施計画様式!F91&lt;&gt;朱色変色!F91,1,0)</f>
        <v>1</v>
      </c>
      <c r="G91">
        <f>IF(実施計画様式!G91&lt;&gt;朱色変色!G91,1,0)</f>
        <v>1</v>
      </c>
      <c r="H91">
        <f>IF(実施計画様式!H91&lt;&gt;朱色変色!H91,1,0)</f>
        <v>1</v>
      </c>
      <c r="I91">
        <f>IF(実施計画様式!I91&lt;&gt;朱色変色!I91,1,0)</f>
        <v>1</v>
      </c>
      <c r="J91">
        <f>IF(実施計画様式!J91&lt;&gt;朱色変色!J91,1,0)</f>
        <v>1</v>
      </c>
      <c r="K91">
        <f>IF(実施計画様式!K91&lt;&gt;朱色変色!K91,1,0)</f>
        <v>1</v>
      </c>
      <c r="L91">
        <f>IF(実施計画様式!L91&lt;&gt;朱色変色!L91,1,0)</f>
        <v>1</v>
      </c>
      <c r="M91">
        <f>IF(実施計画様式!M91&lt;&gt;朱色変色!M91,1,0)</f>
        <v>0</v>
      </c>
      <c r="N91">
        <f>IF(実施計画様式!N91&lt;&gt;朱色変色!N91,1,0)</f>
        <v>1</v>
      </c>
      <c r="O91">
        <f>IF(実施計画様式!O91&lt;&gt;朱色変色!O91,1,0)</f>
        <v>1</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1</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1</v>
      </c>
      <c r="AB91">
        <f>IF(実施計画様式!AB91&lt;&gt;朱色変色!AB91,1,0)</f>
        <v>1</v>
      </c>
      <c r="AC91">
        <f>IF(実施計画様式!AC91&lt;&gt;朱色変色!AC91,1,0)</f>
        <v>1</v>
      </c>
      <c r="AD91">
        <f>IF(実施計画様式!AD91&lt;&gt;朱色変色!AD91,1,0)</f>
        <v>1</v>
      </c>
      <c r="AE91">
        <f>IF(実施計画様式!AE91&lt;&gt;朱色変色!AE91,1,0)</f>
        <v>1</v>
      </c>
      <c r="AF91">
        <f>IF(実施計画様式!AF91&lt;&gt;朱色変色!AF91,1,0)</f>
        <v>1</v>
      </c>
      <c r="AG91">
        <f>IF(実施計画様式!AG91&lt;&gt;朱色変色!AG91,1,0)</f>
        <v>1</v>
      </c>
      <c r="AH91">
        <f>IF(実施計画様式!AH91&lt;&gt;朱色変色!AH91,1,0)</f>
        <v>1</v>
      </c>
      <c r="AI91">
        <f>IF(実施計画様式!AI91&lt;&gt;朱色変色!AI91,1,0)</f>
        <v>1</v>
      </c>
      <c r="AJ91">
        <f>IF(実施計画様式!AJ91&lt;&gt;朱色変色!AJ91,1,0)</f>
        <v>1</v>
      </c>
      <c r="AK91">
        <f>IF(実施計画様式!AK91&lt;&gt;朱色変色!AK91,1,0)</f>
        <v>0</v>
      </c>
      <c r="AL91" s="4">
        <f>IF(実施計画様式!AL91&lt;&gt;朱色変色!AL91,1,0)</f>
        <v>1</v>
      </c>
      <c r="AM91">
        <f t="shared" si="0"/>
        <v>1</v>
      </c>
      <c r="AN91">
        <f t="shared" si="1"/>
        <v>0</v>
      </c>
      <c r="AO91">
        <f t="shared" si="2"/>
        <v>1</v>
      </c>
    </row>
    <row r="92" spans="3:41" x14ac:dyDescent="0.2">
      <c r="C92" s="6">
        <v>20</v>
      </c>
      <c r="D92" s="6">
        <f>IF(実施計画様式!D92&lt;&gt;朱色変色!D92,1,0)</f>
        <v>1</v>
      </c>
      <c r="E92">
        <f>IF(実施計画様式!E92&lt;&gt;朱色変色!E92,1,0)</f>
        <v>1</v>
      </c>
      <c r="F92">
        <f>IF(実施計画様式!F92&lt;&gt;朱色変色!F92,1,0)</f>
        <v>1</v>
      </c>
      <c r="G92">
        <f>IF(実施計画様式!G92&lt;&gt;朱色変色!G92,1,0)</f>
        <v>1</v>
      </c>
      <c r="H92">
        <f>IF(実施計画様式!H92&lt;&gt;朱色変色!H92,1,0)</f>
        <v>1</v>
      </c>
      <c r="I92">
        <f>IF(実施計画様式!I92&lt;&gt;朱色変色!I92,1,0)</f>
        <v>1</v>
      </c>
      <c r="J92">
        <f>IF(実施計画様式!J92&lt;&gt;朱色変色!J92,1,0)</f>
        <v>1</v>
      </c>
      <c r="K92">
        <f>IF(実施計画様式!K92&lt;&gt;朱色変色!K92,1,0)</f>
        <v>1</v>
      </c>
      <c r="L92">
        <f>IF(実施計画様式!L92&lt;&gt;朱色変色!L92,1,0)</f>
        <v>1</v>
      </c>
      <c r="M92">
        <f>IF(実施計画様式!M92&lt;&gt;朱色変色!M92,1,0)</f>
        <v>0</v>
      </c>
      <c r="N92">
        <f>IF(実施計画様式!N92&lt;&gt;朱色変色!N92,1,0)</f>
        <v>1</v>
      </c>
      <c r="O92">
        <f>IF(実施計画様式!O92&lt;&gt;朱色変色!O92,1,0)</f>
        <v>1</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1</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1</v>
      </c>
      <c r="AB92">
        <f>IF(実施計画様式!AB92&lt;&gt;朱色変色!AB92,1,0)</f>
        <v>1</v>
      </c>
      <c r="AC92">
        <f>IF(実施計画様式!AC92&lt;&gt;朱色変色!AC92,1,0)</f>
        <v>1</v>
      </c>
      <c r="AD92">
        <f>IF(実施計画様式!AD92&lt;&gt;朱色変色!AD92,1,0)</f>
        <v>1</v>
      </c>
      <c r="AE92">
        <f>IF(実施計画様式!AE92&lt;&gt;朱色変色!AE92,1,0)</f>
        <v>1</v>
      </c>
      <c r="AF92">
        <f>IF(実施計画様式!AF92&lt;&gt;朱色変色!AF92,1,0)</f>
        <v>1</v>
      </c>
      <c r="AG92">
        <f>IF(実施計画様式!AG92&lt;&gt;朱色変色!AG92,1,0)</f>
        <v>1</v>
      </c>
      <c r="AH92">
        <f>IF(実施計画様式!AH92&lt;&gt;朱色変色!AH92,1,0)</f>
        <v>1</v>
      </c>
      <c r="AI92">
        <f>IF(実施計画様式!AI92&lt;&gt;朱色変色!AI92,1,0)</f>
        <v>1</v>
      </c>
      <c r="AJ92">
        <f>IF(実施計画様式!AJ92&lt;&gt;朱色変色!AJ92,1,0)</f>
        <v>1</v>
      </c>
      <c r="AK92">
        <f>IF(実施計画様式!AK92&lt;&gt;朱色変色!AK92,1,0)</f>
        <v>0</v>
      </c>
      <c r="AL92" s="4">
        <f>IF(実施計画様式!AL92&lt;&gt;朱色変色!AL92,1,0)</f>
        <v>1</v>
      </c>
      <c r="AM92">
        <f t="shared" si="0"/>
        <v>1</v>
      </c>
      <c r="AN92">
        <f t="shared" si="1"/>
        <v>0</v>
      </c>
      <c r="AO92">
        <f t="shared" si="2"/>
        <v>1</v>
      </c>
    </row>
    <row r="93" spans="3:41" x14ac:dyDescent="0.2">
      <c r="C93" s="6">
        <v>21</v>
      </c>
      <c r="D93" s="6">
        <f>IF(実施計画様式!D93&lt;&gt;朱色変色!D93,1,0)</f>
        <v>1</v>
      </c>
      <c r="E93">
        <f>IF(実施計画様式!E93&lt;&gt;朱色変色!E93,1,0)</f>
        <v>1</v>
      </c>
      <c r="F93">
        <f>IF(実施計画様式!F93&lt;&gt;朱色変色!F93,1,0)</f>
        <v>1</v>
      </c>
      <c r="G93">
        <f>IF(実施計画様式!G93&lt;&gt;朱色変色!G93,1,0)</f>
        <v>1</v>
      </c>
      <c r="H93">
        <f>IF(実施計画様式!H93&lt;&gt;朱色変色!H93,1,0)</f>
        <v>1</v>
      </c>
      <c r="I93">
        <f>IF(実施計画様式!I93&lt;&gt;朱色変色!I93,1,0)</f>
        <v>1</v>
      </c>
      <c r="J93">
        <f>IF(実施計画様式!J93&lt;&gt;朱色変色!J93,1,0)</f>
        <v>1</v>
      </c>
      <c r="K93">
        <f>IF(実施計画様式!K93&lt;&gt;朱色変色!K93,1,0)</f>
        <v>1</v>
      </c>
      <c r="L93">
        <f>IF(実施計画様式!L93&lt;&gt;朱色変色!L93,1,0)</f>
        <v>1</v>
      </c>
      <c r="M93">
        <f>IF(実施計画様式!M93&lt;&gt;朱色変色!M93,1,0)</f>
        <v>0</v>
      </c>
      <c r="N93">
        <f>IF(実施計画様式!N93&lt;&gt;朱色変色!N93,1,0)</f>
        <v>1</v>
      </c>
      <c r="O93">
        <f>IF(実施計画様式!O93&lt;&gt;朱色変色!O93,1,0)</f>
        <v>1</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1</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1</v>
      </c>
      <c r="AB93">
        <f>IF(実施計画様式!AB93&lt;&gt;朱色変色!AB93,1,0)</f>
        <v>1</v>
      </c>
      <c r="AC93">
        <f>IF(実施計画様式!AC93&lt;&gt;朱色変色!AC93,1,0)</f>
        <v>1</v>
      </c>
      <c r="AD93">
        <f>IF(実施計画様式!AD93&lt;&gt;朱色変色!AD93,1,0)</f>
        <v>1</v>
      </c>
      <c r="AE93">
        <f>IF(実施計画様式!AE93&lt;&gt;朱色変色!AE93,1,0)</f>
        <v>1</v>
      </c>
      <c r="AF93">
        <f>IF(実施計画様式!AF93&lt;&gt;朱色変色!AF93,1,0)</f>
        <v>1</v>
      </c>
      <c r="AG93">
        <f>IF(実施計画様式!AG93&lt;&gt;朱色変色!AG93,1,0)</f>
        <v>1</v>
      </c>
      <c r="AH93">
        <f>IF(実施計画様式!AH93&lt;&gt;朱色変色!AH93,1,0)</f>
        <v>1</v>
      </c>
      <c r="AI93">
        <f>IF(実施計画様式!AI93&lt;&gt;朱色変色!AI93,1,0)</f>
        <v>1</v>
      </c>
      <c r="AJ93">
        <f>IF(実施計画様式!AJ93&lt;&gt;朱色変色!AJ93,1,0)</f>
        <v>1</v>
      </c>
      <c r="AK93">
        <f>IF(実施計画様式!AK93&lt;&gt;朱色変色!AK93,1,0)</f>
        <v>0</v>
      </c>
      <c r="AL93" s="4">
        <f>IF(実施計画様式!AL93&lt;&gt;朱色変色!AL93,1,0)</f>
        <v>1</v>
      </c>
      <c r="AM93">
        <f t="shared" si="0"/>
        <v>1</v>
      </c>
      <c r="AN93">
        <f t="shared" si="1"/>
        <v>0</v>
      </c>
      <c r="AO93">
        <f t="shared" si="2"/>
        <v>1</v>
      </c>
    </row>
    <row r="94" spans="3:41" x14ac:dyDescent="0.2">
      <c r="C94" s="6">
        <v>22</v>
      </c>
      <c r="D94" s="6">
        <f>IF(実施計画様式!D94&lt;&gt;朱色変色!D94,1,0)</f>
        <v>1</v>
      </c>
      <c r="E94">
        <f>IF(実施計画様式!E94&lt;&gt;朱色変色!E94,1,0)</f>
        <v>1</v>
      </c>
      <c r="F94">
        <f>IF(実施計画様式!F94&lt;&gt;朱色変色!F94,1,0)</f>
        <v>1</v>
      </c>
      <c r="G94">
        <f>IF(実施計画様式!G94&lt;&gt;朱色変色!G94,1,0)</f>
        <v>1</v>
      </c>
      <c r="H94">
        <f>IF(実施計画様式!H94&lt;&gt;朱色変色!H94,1,0)</f>
        <v>1</v>
      </c>
      <c r="I94">
        <f>IF(実施計画様式!I94&lt;&gt;朱色変色!I94,1,0)</f>
        <v>1</v>
      </c>
      <c r="J94">
        <f>IF(実施計画様式!J94&lt;&gt;朱色変色!J94,1,0)</f>
        <v>1</v>
      </c>
      <c r="K94">
        <f>IF(実施計画様式!K94&lt;&gt;朱色変色!K94,1,0)</f>
        <v>1</v>
      </c>
      <c r="L94">
        <f>IF(実施計画様式!L94&lt;&gt;朱色変色!L94,1,0)</f>
        <v>1</v>
      </c>
      <c r="M94">
        <f>IF(実施計画様式!M94&lt;&gt;朱色変色!M94,1,0)</f>
        <v>0</v>
      </c>
      <c r="N94">
        <f>IF(実施計画様式!N94&lt;&gt;朱色変色!N94,1,0)</f>
        <v>1</v>
      </c>
      <c r="O94">
        <f>IF(実施計画様式!O94&lt;&gt;朱色変色!O94,1,0)</f>
        <v>1</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1</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1</v>
      </c>
      <c r="AB94">
        <f>IF(実施計画様式!AB94&lt;&gt;朱色変色!AB94,1,0)</f>
        <v>1</v>
      </c>
      <c r="AC94">
        <f>IF(実施計画様式!AC94&lt;&gt;朱色変色!AC94,1,0)</f>
        <v>1</v>
      </c>
      <c r="AD94">
        <f>IF(実施計画様式!AD94&lt;&gt;朱色変色!AD94,1,0)</f>
        <v>1</v>
      </c>
      <c r="AE94">
        <f>IF(実施計画様式!AE94&lt;&gt;朱色変色!AE94,1,0)</f>
        <v>1</v>
      </c>
      <c r="AF94">
        <f>IF(実施計画様式!AF94&lt;&gt;朱色変色!AF94,1,0)</f>
        <v>1</v>
      </c>
      <c r="AG94">
        <f>IF(実施計画様式!AG94&lt;&gt;朱色変色!AG94,1,0)</f>
        <v>1</v>
      </c>
      <c r="AH94">
        <f>IF(実施計画様式!AH94&lt;&gt;朱色変色!AH94,1,0)</f>
        <v>1</v>
      </c>
      <c r="AI94">
        <f>IF(実施計画様式!AI94&lt;&gt;朱色変色!AI94,1,0)</f>
        <v>1</v>
      </c>
      <c r="AJ94">
        <f>IF(実施計画様式!AJ94&lt;&gt;朱色変色!AJ94,1,0)</f>
        <v>1</v>
      </c>
      <c r="AK94">
        <f>IF(実施計画様式!AK94&lt;&gt;朱色変色!AK94,1,0)</f>
        <v>0</v>
      </c>
      <c r="AL94" s="4">
        <f>IF(実施計画様式!AL94&lt;&gt;朱色変色!AL94,1,0)</f>
        <v>1</v>
      </c>
      <c r="AM94">
        <f t="shared" si="0"/>
        <v>1</v>
      </c>
      <c r="AN94">
        <f t="shared" si="1"/>
        <v>0</v>
      </c>
      <c r="AO94">
        <f t="shared" si="2"/>
        <v>1</v>
      </c>
    </row>
    <row r="95" spans="3:41" x14ac:dyDescent="0.2">
      <c r="C95" s="6">
        <v>23</v>
      </c>
      <c r="D95" s="6">
        <f>IF(実施計画様式!D95&lt;&gt;朱色変色!D95,1,0)</f>
        <v>1</v>
      </c>
      <c r="E95">
        <f>IF(実施計画様式!E95&lt;&gt;朱色変色!E95,1,0)</f>
        <v>1</v>
      </c>
      <c r="F95">
        <f>IF(実施計画様式!F95&lt;&gt;朱色変色!F95,1,0)</f>
        <v>1</v>
      </c>
      <c r="G95">
        <f>IF(実施計画様式!G95&lt;&gt;朱色変色!G95,1,0)</f>
        <v>1</v>
      </c>
      <c r="H95">
        <f>IF(実施計画様式!H95&lt;&gt;朱色変色!H95,1,0)</f>
        <v>1</v>
      </c>
      <c r="I95">
        <f>IF(実施計画様式!I95&lt;&gt;朱色変色!I95,1,0)</f>
        <v>1</v>
      </c>
      <c r="J95">
        <f>IF(実施計画様式!J95&lt;&gt;朱色変色!J95,1,0)</f>
        <v>1</v>
      </c>
      <c r="K95">
        <f>IF(実施計画様式!K95&lt;&gt;朱色変色!K95,1,0)</f>
        <v>1</v>
      </c>
      <c r="L95">
        <f>IF(実施計画様式!L95&lt;&gt;朱色変色!L95,1,0)</f>
        <v>1</v>
      </c>
      <c r="M95">
        <f>IF(実施計画様式!M95&lt;&gt;朱色変色!M95,1,0)</f>
        <v>0</v>
      </c>
      <c r="N95">
        <f>IF(実施計画様式!N95&lt;&gt;朱色変色!N95,1,0)</f>
        <v>1</v>
      </c>
      <c r="O95">
        <f>IF(実施計画様式!O95&lt;&gt;朱色変色!O95,1,0)</f>
        <v>1</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1</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1</v>
      </c>
      <c r="AB95">
        <f>IF(実施計画様式!AB95&lt;&gt;朱色変色!AB95,1,0)</f>
        <v>1</v>
      </c>
      <c r="AC95">
        <f>IF(実施計画様式!AC95&lt;&gt;朱色変色!AC95,1,0)</f>
        <v>1</v>
      </c>
      <c r="AD95">
        <f>IF(実施計画様式!AD95&lt;&gt;朱色変色!AD95,1,0)</f>
        <v>1</v>
      </c>
      <c r="AE95">
        <f>IF(実施計画様式!AE95&lt;&gt;朱色変色!AE95,1,0)</f>
        <v>1</v>
      </c>
      <c r="AF95">
        <f>IF(実施計画様式!AF95&lt;&gt;朱色変色!AF95,1,0)</f>
        <v>1</v>
      </c>
      <c r="AG95">
        <f>IF(実施計画様式!AG95&lt;&gt;朱色変色!AG95,1,0)</f>
        <v>1</v>
      </c>
      <c r="AH95">
        <f>IF(実施計画様式!AH95&lt;&gt;朱色変色!AH95,1,0)</f>
        <v>1</v>
      </c>
      <c r="AI95">
        <f>IF(実施計画様式!AI95&lt;&gt;朱色変色!AI95,1,0)</f>
        <v>1</v>
      </c>
      <c r="AJ95">
        <f>IF(実施計画様式!AJ95&lt;&gt;朱色変色!AJ95,1,0)</f>
        <v>1</v>
      </c>
      <c r="AK95">
        <f>IF(実施計画様式!AK95&lt;&gt;朱色変色!AK95,1,0)</f>
        <v>0</v>
      </c>
      <c r="AL95" s="4">
        <f>IF(実施計画様式!AL95&lt;&gt;朱色変色!AL95,1,0)</f>
        <v>1</v>
      </c>
      <c r="AM95">
        <f t="shared" si="0"/>
        <v>1</v>
      </c>
      <c r="AN95">
        <f t="shared" si="1"/>
        <v>0</v>
      </c>
      <c r="AO95">
        <f t="shared" si="2"/>
        <v>1</v>
      </c>
    </row>
    <row r="96" spans="3:41" x14ac:dyDescent="0.2">
      <c r="C96" s="6">
        <v>24</v>
      </c>
      <c r="D96" s="6">
        <f>IF(実施計画様式!D96&lt;&gt;朱色変色!D96,1,0)</f>
        <v>1</v>
      </c>
      <c r="E96">
        <f>IF(実施計画様式!E96&lt;&gt;朱色変色!E96,1,0)</f>
        <v>1</v>
      </c>
      <c r="F96">
        <f>IF(実施計画様式!F96&lt;&gt;朱色変色!F96,1,0)</f>
        <v>1</v>
      </c>
      <c r="G96">
        <f>IF(実施計画様式!G96&lt;&gt;朱色変色!G96,1,0)</f>
        <v>1</v>
      </c>
      <c r="H96">
        <f>IF(実施計画様式!H96&lt;&gt;朱色変色!H96,1,0)</f>
        <v>1</v>
      </c>
      <c r="I96">
        <f>IF(実施計画様式!I96&lt;&gt;朱色変色!I96,1,0)</f>
        <v>1</v>
      </c>
      <c r="J96">
        <f>IF(実施計画様式!J96&lt;&gt;朱色変色!J96,1,0)</f>
        <v>1</v>
      </c>
      <c r="K96">
        <f>IF(実施計画様式!K96&lt;&gt;朱色変色!K96,1,0)</f>
        <v>1</v>
      </c>
      <c r="L96">
        <f>IF(実施計画様式!L96&lt;&gt;朱色変色!L96,1,0)</f>
        <v>1</v>
      </c>
      <c r="M96">
        <f>IF(実施計画様式!M96&lt;&gt;朱色変色!M96,1,0)</f>
        <v>0</v>
      </c>
      <c r="N96">
        <f>IF(実施計画様式!N96&lt;&gt;朱色変色!N96,1,0)</f>
        <v>1</v>
      </c>
      <c r="O96">
        <f>IF(実施計画様式!O96&lt;&gt;朱色変色!O96,1,0)</f>
        <v>1</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1</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1</v>
      </c>
      <c r="AB96">
        <f>IF(実施計画様式!AB96&lt;&gt;朱色変色!AB96,1,0)</f>
        <v>1</v>
      </c>
      <c r="AC96">
        <f>IF(実施計画様式!AC96&lt;&gt;朱色変色!AC96,1,0)</f>
        <v>1</v>
      </c>
      <c r="AD96">
        <f>IF(実施計画様式!AD96&lt;&gt;朱色変色!AD96,1,0)</f>
        <v>1</v>
      </c>
      <c r="AE96">
        <f>IF(実施計画様式!AE96&lt;&gt;朱色変色!AE96,1,0)</f>
        <v>1</v>
      </c>
      <c r="AF96">
        <f>IF(実施計画様式!AF96&lt;&gt;朱色変色!AF96,1,0)</f>
        <v>1</v>
      </c>
      <c r="AG96">
        <f>IF(実施計画様式!AG96&lt;&gt;朱色変色!AG96,1,0)</f>
        <v>1</v>
      </c>
      <c r="AH96">
        <f>IF(実施計画様式!AH96&lt;&gt;朱色変色!AH96,1,0)</f>
        <v>1</v>
      </c>
      <c r="AI96">
        <f>IF(実施計画様式!AI96&lt;&gt;朱色変色!AI96,1,0)</f>
        <v>1</v>
      </c>
      <c r="AJ96">
        <f>IF(実施計画様式!AJ96&lt;&gt;朱色変色!AJ96,1,0)</f>
        <v>1</v>
      </c>
      <c r="AK96">
        <f>IF(実施計画様式!AK96&lt;&gt;朱色変色!AK96,1,0)</f>
        <v>0</v>
      </c>
      <c r="AL96" s="4">
        <f>IF(実施計画様式!AL96&lt;&gt;朱色変色!AL96,1,0)</f>
        <v>1</v>
      </c>
      <c r="AM96">
        <f t="shared" si="0"/>
        <v>1</v>
      </c>
      <c r="AN96">
        <f t="shared" si="1"/>
        <v>0</v>
      </c>
      <c r="AO96">
        <f t="shared" si="2"/>
        <v>1</v>
      </c>
    </row>
    <row r="97" spans="3:41" x14ac:dyDescent="0.2">
      <c r="C97" s="6">
        <v>25</v>
      </c>
      <c r="D97" s="6">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4">
        <f>IF(実施計画様式!AL97&lt;&gt;朱色変色!AL97,1,0)</f>
        <v>0</v>
      </c>
      <c r="AM97">
        <f t="shared" si="0"/>
        <v>0</v>
      </c>
      <c r="AN97">
        <f t="shared" si="1"/>
        <v>0</v>
      </c>
      <c r="AO97">
        <f t="shared" si="2"/>
        <v>0</v>
      </c>
    </row>
    <row r="98" spans="3:41" x14ac:dyDescent="0.2">
      <c r="C98" s="6">
        <v>26</v>
      </c>
      <c r="D98" s="6">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4">
        <f>IF(実施計画様式!AL98&lt;&gt;朱色変色!AL98,1,0)</f>
        <v>0</v>
      </c>
      <c r="AM98">
        <f t="shared" si="0"/>
        <v>0</v>
      </c>
      <c r="AN98">
        <f t="shared" si="1"/>
        <v>0</v>
      </c>
      <c r="AO98">
        <f t="shared" si="2"/>
        <v>0</v>
      </c>
    </row>
    <row r="99" spans="3:41" x14ac:dyDescent="0.2">
      <c r="C99" s="6">
        <v>27</v>
      </c>
      <c r="D99" s="6">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4">
        <f>IF(実施計画様式!AL99&lt;&gt;朱色変色!AL99,1,0)</f>
        <v>0</v>
      </c>
      <c r="AM99">
        <f t="shared" si="0"/>
        <v>0</v>
      </c>
      <c r="AN99">
        <f t="shared" si="1"/>
        <v>0</v>
      </c>
      <c r="AO99">
        <f t="shared" si="2"/>
        <v>0</v>
      </c>
    </row>
    <row r="100" spans="3:41" x14ac:dyDescent="0.2">
      <c r="C100" s="6">
        <v>28</v>
      </c>
      <c r="D100" s="6">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4">
        <f>IF(実施計画様式!AL100&lt;&gt;朱色変色!AL100,1,0)</f>
        <v>0</v>
      </c>
      <c r="AM100">
        <f t="shared" si="0"/>
        <v>0</v>
      </c>
      <c r="AN100">
        <f t="shared" si="1"/>
        <v>0</v>
      </c>
      <c r="AO100">
        <f t="shared" si="2"/>
        <v>0</v>
      </c>
    </row>
    <row r="101" spans="3:41" x14ac:dyDescent="0.2">
      <c r="C101" s="6">
        <v>29</v>
      </c>
      <c r="D101" s="6">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4">
        <f>IF(実施計画様式!AL101&lt;&gt;朱色変色!AL101,1,0)</f>
        <v>0</v>
      </c>
      <c r="AM101">
        <f t="shared" si="0"/>
        <v>0</v>
      </c>
      <c r="AN101">
        <f t="shared" si="1"/>
        <v>0</v>
      </c>
      <c r="AO101">
        <f t="shared" si="2"/>
        <v>0</v>
      </c>
    </row>
    <row r="102" spans="3:41" x14ac:dyDescent="0.2">
      <c r="C102" s="6">
        <v>30</v>
      </c>
      <c r="D102" s="6">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4">
        <f>IF(実施計画様式!AL102&lt;&gt;朱色変色!AL102,1,0)</f>
        <v>0</v>
      </c>
      <c r="AM102">
        <f t="shared" si="0"/>
        <v>0</v>
      </c>
      <c r="AN102">
        <f t="shared" si="1"/>
        <v>0</v>
      </c>
      <c r="AO102">
        <f t="shared" si="2"/>
        <v>0</v>
      </c>
    </row>
    <row r="103" spans="3:41" x14ac:dyDescent="0.2">
      <c r="C103" s="6">
        <v>31</v>
      </c>
      <c r="D103" s="6">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4">
        <f>IF(実施計画様式!AL103&lt;&gt;朱色変色!AL103,1,0)</f>
        <v>0</v>
      </c>
      <c r="AM103">
        <f t="shared" si="0"/>
        <v>0</v>
      </c>
      <c r="AN103">
        <f t="shared" si="1"/>
        <v>0</v>
      </c>
      <c r="AO103">
        <f t="shared" si="2"/>
        <v>0</v>
      </c>
    </row>
    <row r="104" spans="3:41" x14ac:dyDescent="0.2">
      <c r="C104" s="6">
        <v>32</v>
      </c>
      <c r="D104" s="6">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4">
        <f>IF(実施計画様式!AL104&lt;&gt;朱色変色!AL104,1,0)</f>
        <v>0</v>
      </c>
      <c r="AM104">
        <f t="shared" si="0"/>
        <v>0</v>
      </c>
      <c r="AN104">
        <f t="shared" si="1"/>
        <v>0</v>
      </c>
      <c r="AO104">
        <f t="shared" si="2"/>
        <v>0</v>
      </c>
    </row>
    <row r="105" spans="3:41" x14ac:dyDescent="0.2">
      <c r="C105" s="6">
        <v>33</v>
      </c>
      <c r="D105" s="6">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4">
        <f>IF(実施計画様式!AL105&lt;&gt;朱色変色!AL105,1,0)</f>
        <v>0</v>
      </c>
      <c r="AM105">
        <f t="shared" si="0"/>
        <v>0</v>
      </c>
      <c r="AN105">
        <f t="shared" si="1"/>
        <v>0</v>
      </c>
      <c r="AO105">
        <f t="shared" si="2"/>
        <v>0</v>
      </c>
    </row>
    <row r="106" spans="3:41" x14ac:dyDescent="0.2">
      <c r="C106" s="6">
        <v>34</v>
      </c>
      <c r="D106" s="6">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4">
        <f>IF(実施計画様式!AL106&lt;&gt;朱色変色!AL106,1,0)</f>
        <v>0</v>
      </c>
      <c r="AM106">
        <f t="shared" si="0"/>
        <v>0</v>
      </c>
      <c r="AN106">
        <f t="shared" si="1"/>
        <v>0</v>
      </c>
      <c r="AO106">
        <f t="shared" si="2"/>
        <v>0</v>
      </c>
    </row>
    <row r="107" spans="3:41" x14ac:dyDescent="0.2">
      <c r="C107" s="6">
        <v>35</v>
      </c>
      <c r="D107" s="6">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4">
        <f>IF(実施計画様式!AL107&lt;&gt;朱色変色!AL107,1,0)</f>
        <v>0</v>
      </c>
      <c r="AM107">
        <f t="shared" si="0"/>
        <v>0</v>
      </c>
      <c r="AN107">
        <f t="shared" si="1"/>
        <v>0</v>
      </c>
      <c r="AO107">
        <f t="shared" si="2"/>
        <v>0</v>
      </c>
    </row>
    <row r="108" spans="3:41" x14ac:dyDescent="0.2">
      <c r="C108" s="6">
        <v>36</v>
      </c>
      <c r="D108" s="6">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4">
        <f>IF(実施計画様式!AL108&lt;&gt;朱色変色!AL108,1,0)</f>
        <v>0</v>
      </c>
      <c r="AM108">
        <f t="shared" si="0"/>
        <v>0</v>
      </c>
      <c r="AN108">
        <f t="shared" si="1"/>
        <v>0</v>
      </c>
      <c r="AO108">
        <f t="shared" si="2"/>
        <v>0</v>
      </c>
    </row>
    <row r="109" spans="3:41" x14ac:dyDescent="0.2">
      <c r="C109" s="6">
        <v>37</v>
      </c>
      <c r="D109" s="6">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4">
        <f>IF(実施計画様式!AL109&lt;&gt;朱色変色!AL109,1,0)</f>
        <v>0</v>
      </c>
      <c r="AM109">
        <f t="shared" si="0"/>
        <v>0</v>
      </c>
      <c r="AN109">
        <f t="shared" si="1"/>
        <v>0</v>
      </c>
      <c r="AO109">
        <f t="shared" si="2"/>
        <v>0</v>
      </c>
    </row>
    <row r="110" spans="3:41" x14ac:dyDescent="0.2">
      <c r="C110" s="6">
        <v>38</v>
      </c>
      <c r="D110" s="6">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4">
        <f>IF(実施計画様式!AL110&lt;&gt;朱色変色!AL110,1,0)</f>
        <v>0</v>
      </c>
      <c r="AM110">
        <f t="shared" si="0"/>
        <v>0</v>
      </c>
      <c r="AN110">
        <f t="shared" si="1"/>
        <v>0</v>
      </c>
      <c r="AO110">
        <f t="shared" si="2"/>
        <v>0</v>
      </c>
    </row>
    <row r="111" spans="3:41" x14ac:dyDescent="0.2">
      <c r="C111" s="6">
        <v>39</v>
      </c>
      <c r="D111" s="6">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4">
        <f>IF(実施計画様式!AL111&lt;&gt;朱色変色!AL111,1,0)</f>
        <v>0</v>
      </c>
      <c r="AM111">
        <f t="shared" si="0"/>
        <v>0</v>
      </c>
      <c r="AN111">
        <f t="shared" si="1"/>
        <v>0</v>
      </c>
      <c r="AO111">
        <f t="shared" si="2"/>
        <v>0</v>
      </c>
    </row>
    <row r="112" spans="3:41" x14ac:dyDescent="0.2">
      <c r="C112" s="6">
        <v>40</v>
      </c>
      <c r="D112" s="6">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4">
        <f>IF(実施計画様式!AL112&lt;&gt;朱色変色!AL112,1,0)</f>
        <v>0</v>
      </c>
      <c r="AM112">
        <f t="shared" si="0"/>
        <v>0</v>
      </c>
      <c r="AN112">
        <f t="shared" si="1"/>
        <v>0</v>
      </c>
      <c r="AO112">
        <f t="shared" si="2"/>
        <v>0</v>
      </c>
    </row>
    <row r="113" spans="3:41" x14ac:dyDescent="0.2">
      <c r="C113" s="6">
        <v>41</v>
      </c>
      <c r="D113" s="6">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4">
        <f>IF(実施計画様式!AL113&lt;&gt;朱色変色!AL113,1,0)</f>
        <v>0</v>
      </c>
      <c r="AM113">
        <f t="shared" si="0"/>
        <v>0</v>
      </c>
      <c r="AN113">
        <f t="shared" si="1"/>
        <v>0</v>
      </c>
      <c r="AO113">
        <f t="shared" si="2"/>
        <v>0</v>
      </c>
    </row>
    <row r="114" spans="3:41" x14ac:dyDescent="0.2">
      <c r="C114" s="6">
        <v>42</v>
      </c>
      <c r="D114" s="6">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4">
        <f>IF(実施計画様式!AL114&lt;&gt;朱色変色!AL114,1,0)</f>
        <v>0</v>
      </c>
      <c r="AM114">
        <f t="shared" si="0"/>
        <v>0</v>
      </c>
      <c r="AN114">
        <f t="shared" si="1"/>
        <v>0</v>
      </c>
      <c r="AO114">
        <f t="shared" si="2"/>
        <v>0</v>
      </c>
    </row>
    <row r="115" spans="3:41" x14ac:dyDescent="0.2">
      <c r="C115" s="6">
        <v>43</v>
      </c>
      <c r="D115" s="6">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4">
        <f>IF(実施計画様式!AL115&lt;&gt;朱色変色!AL115,1,0)</f>
        <v>0</v>
      </c>
      <c r="AM115">
        <f t="shared" si="0"/>
        <v>0</v>
      </c>
      <c r="AN115">
        <f t="shared" si="1"/>
        <v>0</v>
      </c>
      <c r="AO115">
        <f t="shared" si="2"/>
        <v>0</v>
      </c>
    </row>
    <row r="116" spans="3:41" x14ac:dyDescent="0.2">
      <c r="C116" s="6">
        <v>44</v>
      </c>
      <c r="D116" s="6">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4">
        <f>IF(実施計画様式!AL116&lt;&gt;朱色変色!AL116,1,0)</f>
        <v>0</v>
      </c>
      <c r="AM116">
        <f t="shared" si="0"/>
        <v>0</v>
      </c>
      <c r="AN116">
        <f t="shared" si="1"/>
        <v>0</v>
      </c>
      <c r="AO116">
        <f t="shared" si="2"/>
        <v>0</v>
      </c>
    </row>
    <row r="117" spans="3:41" x14ac:dyDescent="0.2">
      <c r="C117" s="6">
        <v>45</v>
      </c>
      <c r="D117" s="6">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4">
        <f>IF(実施計画様式!AL117&lt;&gt;朱色変色!AL117,1,0)</f>
        <v>0</v>
      </c>
      <c r="AM117">
        <f t="shared" si="0"/>
        <v>0</v>
      </c>
      <c r="AN117">
        <f t="shared" si="1"/>
        <v>0</v>
      </c>
      <c r="AO117">
        <f t="shared" si="2"/>
        <v>0</v>
      </c>
    </row>
    <row r="118" spans="3:41" x14ac:dyDescent="0.2">
      <c r="C118" s="6">
        <v>46</v>
      </c>
      <c r="D118" s="6">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4">
        <f>IF(実施計画様式!AL118&lt;&gt;朱色変色!AL118,1,0)</f>
        <v>0</v>
      </c>
      <c r="AM118">
        <f t="shared" si="0"/>
        <v>0</v>
      </c>
      <c r="AN118">
        <f t="shared" si="1"/>
        <v>0</v>
      </c>
      <c r="AO118">
        <f t="shared" si="2"/>
        <v>0</v>
      </c>
    </row>
    <row r="119" spans="3:41" x14ac:dyDescent="0.2">
      <c r="C119" s="6">
        <v>47</v>
      </c>
      <c r="D119" s="6">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4">
        <f>IF(実施計画様式!AL119&lt;&gt;朱色変色!AL119,1,0)</f>
        <v>0</v>
      </c>
      <c r="AM119">
        <f t="shared" si="0"/>
        <v>0</v>
      </c>
      <c r="AN119">
        <f t="shared" si="1"/>
        <v>0</v>
      </c>
      <c r="AO119">
        <f t="shared" si="2"/>
        <v>0</v>
      </c>
    </row>
    <row r="120" spans="3:41" x14ac:dyDescent="0.2">
      <c r="C120" s="6">
        <v>48</v>
      </c>
      <c r="D120" s="6">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4">
        <f>IF(実施計画様式!AL120&lt;&gt;朱色変色!AL120,1,0)</f>
        <v>0</v>
      </c>
      <c r="AM120">
        <f t="shared" si="0"/>
        <v>0</v>
      </c>
      <c r="AN120">
        <f t="shared" si="1"/>
        <v>0</v>
      </c>
      <c r="AO120">
        <f t="shared" si="2"/>
        <v>0</v>
      </c>
    </row>
    <row r="121" spans="3:41" x14ac:dyDescent="0.2">
      <c r="C121" s="6">
        <v>49</v>
      </c>
      <c r="D121" s="6">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4">
        <f>IF(実施計画様式!AL121&lt;&gt;朱色変色!AL121,1,0)</f>
        <v>0</v>
      </c>
      <c r="AM121">
        <f t="shared" si="0"/>
        <v>0</v>
      </c>
      <c r="AN121">
        <f t="shared" si="1"/>
        <v>0</v>
      </c>
      <c r="AO121">
        <f t="shared" si="2"/>
        <v>0</v>
      </c>
    </row>
    <row r="122" spans="3:41" x14ac:dyDescent="0.2">
      <c r="C122" s="6">
        <v>50</v>
      </c>
      <c r="D122" s="6">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4">
        <f>IF(実施計画様式!AL122&lt;&gt;朱色変色!AL122,1,0)</f>
        <v>0</v>
      </c>
      <c r="AM122">
        <f t="shared" si="0"/>
        <v>0</v>
      </c>
      <c r="AN122">
        <f t="shared" si="1"/>
        <v>0</v>
      </c>
      <c r="AO122">
        <f t="shared" si="2"/>
        <v>0</v>
      </c>
    </row>
    <row r="123" spans="3:41" x14ac:dyDescent="0.2">
      <c r="C123" s="6">
        <v>51</v>
      </c>
      <c r="D123" s="6">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4">
        <f>IF(実施計画様式!AL123&lt;&gt;朱色変色!AL123,1,0)</f>
        <v>0</v>
      </c>
      <c r="AM123">
        <f t="shared" si="0"/>
        <v>0</v>
      </c>
      <c r="AN123">
        <f t="shared" si="1"/>
        <v>0</v>
      </c>
      <c r="AO123">
        <f t="shared" si="2"/>
        <v>0</v>
      </c>
    </row>
    <row r="124" spans="3:41" x14ac:dyDescent="0.2">
      <c r="C124" s="6">
        <v>52</v>
      </c>
      <c r="D124" s="6">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4">
        <f>IF(実施計画様式!AL124&lt;&gt;朱色変色!AL124,1,0)</f>
        <v>0</v>
      </c>
      <c r="AM124">
        <f t="shared" si="0"/>
        <v>0</v>
      </c>
      <c r="AN124">
        <f t="shared" si="1"/>
        <v>0</v>
      </c>
      <c r="AO124">
        <f t="shared" si="2"/>
        <v>0</v>
      </c>
    </row>
    <row r="125" spans="3:41" x14ac:dyDescent="0.2">
      <c r="C125" s="6">
        <v>53</v>
      </c>
      <c r="D125" s="6">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4">
        <f>IF(実施計画様式!AL125&lt;&gt;朱色変色!AL125,1,0)</f>
        <v>0</v>
      </c>
      <c r="AM125">
        <f t="shared" si="0"/>
        <v>0</v>
      </c>
      <c r="AN125">
        <f t="shared" si="1"/>
        <v>0</v>
      </c>
      <c r="AO125">
        <f t="shared" si="2"/>
        <v>0</v>
      </c>
    </row>
    <row r="126" spans="3:41" x14ac:dyDescent="0.2">
      <c r="C126" s="6">
        <v>54</v>
      </c>
      <c r="D126" s="6">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4">
        <f>IF(実施計画様式!AL126&lt;&gt;朱色変色!AL126,1,0)</f>
        <v>0</v>
      </c>
      <c r="AM126">
        <f t="shared" si="0"/>
        <v>0</v>
      </c>
      <c r="AN126">
        <f t="shared" si="1"/>
        <v>0</v>
      </c>
      <c r="AO126">
        <f t="shared" si="2"/>
        <v>0</v>
      </c>
    </row>
    <row r="127" spans="3:41" x14ac:dyDescent="0.2">
      <c r="C127" s="6">
        <v>55</v>
      </c>
      <c r="D127" s="6">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4">
        <f>IF(実施計画様式!AL127&lt;&gt;朱色変色!AL127,1,0)</f>
        <v>0</v>
      </c>
      <c r="AM127">
        <f t="shared" si="0"/>
        <v>0</v>
      </c>
      <c r="AN127">
        <f t="shared" si="1"/>
        <v>0</v>
      </c>
      <c r="AO127">
        <f t="shared" si="2"/>
        <v>0</v>
      </c>
    </row>
    <row r="128" spans="3:41" x14ac:dyDescent="0.2">
      <c r="C128" s="6">
        <v>56</v>
      </c>
      <c r="D128" s="6">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4">
        <f>IF(実施計画様式!AL128&lt;&gt;朱色変色!AL128,1,0)</f>
        <v>0</v>
      </c>
      <c r="AM128">
        <f t="shared" si="0"/>
        <v>0</v>
      </c>
      <c r="AN128">
        <f t="shared" si="1"/>
        <v>0</v>
      </c>
      <c r="AO128">
        <f t="shared" si="2"/>
        <v>0</v>
      </c>
    </row>
    <row r="129" spans="3:41" x14ac:dyDescent="0.2">
      <c r="C129" s="6">
        <v>57</v>
      </c>
      <c r="D129" s="6">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4">
        <f>IF(実施計画様式!AL129&lt;&gt;朱色変色!AL129,1,0)</f>
        <v>0</v>
      </c>
      <c r="AM129">
        <f t="shared" si="0"/>
        <v>0</v>
      </c>
      <c r="AN129">
        <f t="shared" si="1"/>
        <v>0</v>
      </c>
      <c r="AO129">
        <f t="shared" si="2"/>
        <v>0</v>
      </c>
    </row>
    <row r="130" spans="3:41" x14ac:dyDescent="0.2">
      <c r="C130" s="6">
        <v>58</v>
      </c>
      <c r="D130" s="6">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4">
        <f>IF(実施計画様式!AL130&lt;&gt;朱色変色!AL130,1,0)</f>
        <v>0</v>
      </c>
      <c r="AM130">
        <f t="shared" si="0"/>
        <v>0</v>
      </c>
      <c r="AN130">
        <f t="shared" si="1"/>
        <v>0</v>
      </c>
      <c r="AO130">
        <f t="shared" si="2"/>
        <v>0</v>
      </c>
    </row>
    <row r="131" spans="3:41" x14ac:dyDescent="0.2">
      <c r="C131" s="6">
        <v>59</v>
      </c>
      <c r="D131" s="6">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4">
        <f>IF(実施計画様式!AL131&lt;&gt;朱色変色!AL131,1,0)</f>
        <v>0</v>
      </c>
      <c r="AM131">
        <f t="shared" si="0"/>
        <v>0</v>
      </c>
      <c r="AN131">
        <f t="shared" si="1"/>
        <v>0</v>
      </c>
      <c r="AO131">
        <f t="shared" si="2"/>
        <v>0</v>
      </c>
    </row>
    <row r="132" spans="3:41" x14ac:dyDescent="0.2">
      <c r="C132" s="6">
        <v>60</v>
      </c>
      <c r="D132" s="6">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4">
        <f>IF(実施計画様式!AL132&lt;&gt;朱色変色!AL132,1,0)</f>
        <v>0</v>
      </c>
      <c r="AM132">
        <f t="shared" si="0"/>
        <v>0</v>
      </c>
      <c r="AN132">
        <f t="shared" si="1"/>
        <v>0</v>
      </c>
      <c r="AO132">
        <f t="shared" si="2"/>
        <v>0</v>
      </c>
    </row>
    <row r="133" spans="3:41" x14ac:dyDescent="0.2">
      <c r="C133" s="6">
        <v>61</v>
      </c>
      <c r="D133" s="6">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4">
        <f>IF(実施計画様式!AL133&lt;&gt;朱色変色!AL133,1,0)</f>
        <v>0</v>
      </c>
      <c r="AM133">
        <f t="shared" si="0"/>
        <v>0</v>
      </c>
      <c r="AN133">
        <f t="shared" si="1"/>
        <v>0</v>
      </c>
      <c r="AO133">
        <f t="shared" si="2"/>
        <v>0</v>
      </c>
    </row>
    <row r="134" spans="3:41" x14ac:dyDescent="0.2">
      <c r="C134" s="6">
        <v>62</v>
      </c>
      <c r="D134" s="6">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4">
        <f>IF(実施計画様式!AL134&lt;&gt;朱色変色!AL134,1,0)</f>
        <v>0</v>
      </c>
      <c r="AM134">
        <f t="shared" si="0"/>
        <v>0</v>
      </c>
      <c r="AN134">
        <f t="shared" si="1"/>
        <v>0</v>
      </c>
      <c r="AO134">
        <f t="shared" si="2"/>
        <v>0</v>
      </c>
    </row>
    <row r="135" spans="3:41" x14ac:dyDescent="0.2">
      <c r="C135" s="6">
        <v>63</v>
      </c>
      <c r="D135" s="6">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4">
        <f>IF(実施計画様式!AL135&lt;&gt;朱色変色!AL135,1,0)</f>
        <v>0</v>
      </c>
      <c r="AM135">
        <f t="shared" si="0"/>
        <v>0</v>
      </c>
      <c r="AN135">
        <f t="shared" si="1"/>
        <v>0</v>
      </c>
      <c r="AO135">
        <f t="shared" si="2"/>
        <v>0</v>
      </c>
    </row>
    <row r="136" spans="3:41" x14ac:dyDescent="0.2">
      <c r="C136" s="6">
        <v>64</v>
      </c>
      <c r="D136" s="6">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4">
        <f>IF(実施計画様式!AL136&lt;&gt;朱色変色!AL136,1,0)</f>
        <v>0</v>
      </c>
      <c r="AM136">
        <f t="shared" si="0"/>
        <v>0</v>
      </c>
      <c r="AN136">
        <f t="shared" si="1"/>
        <v>0</v>
      </c>
      <c r="AO136">
        <f t="shared" si="2"/>
        <v>0</v>
      </c>
    </row>
    <row r="137" spans="3:41" x14ac:dyDescent="0.2">
      <c r="C137" s="6">
        <v>65</v>
      </c>
      <c r="D137" s="6">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4">
        <f>IF(実施計画様式!AL137&lt;&gt;朱色変色!AL137,1,0)</f>
        <v>0</v>
      </c>
      <c r="AM137">
        <f t="shared" si="0"/>
        <v>0</v>
      </c>
      <c r="AN137">
        <f t="shared" si="1"/>
        <v>0</v>
      </c>
      <c r="AO137">
        <f t="shared" si="2"/>
        <v>0</v>
      </c>
    </row>
    <row r="138" spans="3:41" x14ac:dyDescent="0.2">
      <c r="C138" s="6">
        <v>66</v>
      </c>
      <c r="D138" s="6">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4">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2">
      <c r="C139" s="6">
        <v>67</v>
      </c>
      <c r="D139" s="6">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4">
        <f>IF(実施計画様式!AL139&lt;&gt;朱色変色!AL139,1,0)</f>
        <v>0</v>
      </c>
      <c r="AM139">
        <f t="shared" si="6"/>
        <v>0</v>
      </c>
      <c r="AN139">
        <f t="shared" si="7"/>
        <v>0</v>
      </c>
      <c r="AO139">
        <f t="shared" si="8"/>
        <v>0</v>
      </c>
    </row>
    <row r="140" spans="3:41" x14ac:dyDescent="0.2">
      <c r="C140" s="6">
        <v>68</v>
      </c>
      <c r="D140" s="6">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4">
        <f>IF(実施計画様式!AL140&lt;&gt;朱色変色!AL140,1,0)</f>
        <v>0</v>
      </c>
      <c r="AM140">
        <f t="shared" si="6"/>
        <v>0</v>
      </c>
      <c r="AN140">
        <f t="shared" si="7"/>
        <v>0</v>
      </c>
      <c r="AO140">
        <f t="shared" si="8"/>
        <v>0</v>
      </c>
    </row>
    <row r="141" spans="3:41" x14ac:dyDescent="0.2">
      <c r="C141" s="6">
        <v>69</v>
      </c>
      <c r="D141" s="6">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4">
        <f>IF(実施計画様式!AL141&lt;&gt;朱色変色!AL141,1,0)</f>
        <v>0</v>
      </c>
      <c r="AM141">
        <f t="shared" si="6"/>
        <v>0</v>
      </c>
      <c r="AN141">
        <f t="shared" si="7"/>
        <v>0</v>
      </c>
      <c r="AO141">
        <f t="shared" si="8"/>
        <v>0</v>
      </c>
    </row>
    <row r="142" spans="3:41" x14ac:dyDescent="0.2">
      <c r="C142" s="6">
        <v>70</v>
      </c>
      <c r="D142" s="6">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4">
        <f>IF(実施計画様式!AL142&lt;&gt;朱色変色!AL142,1,0)</f>
        <v>0</v>
      </c>
      <c r="AM142">
        <f t="shared" si="6"/>
        <v>0</v>
      </c>
      <c r="AN142">
        <f t="shared" si="7"/>
        <v>0</v>
      </c>
      <c r="AO142">
        <f t="shared" si="8"/>
        <v>0</v>
      </c>
    </row>
    <row r="143" spans="3:41" x14ac:dyDescent="0.2">
      <c r="C143" s="6">
        <v>71</v>
      </c>
      <c r="D143" s="6">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4">
        <f>IF(実施計画様式!AL143&lt;&gt;朱色変色!AL143,1,0)</f>
        <v>0</v>
      </c>
      <c r="AM143">
        <f t="shared" si="6"/>
        <v>0</v>
      </c>
      <c r="AN143">
        <f t="shared" si="7"/>
        <v>0</v>
      </c>
      <c r="AO143">
        <f t="shared" si="8"/>
        <v>0</v>
      </c>
    </row>
    <row r="144" spans="3:41" x14ac:dyDescent="0.2">
      <c r="C144" s="6">
        <v>72</v>
      </c>
      <c r="D144" s="6">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4">
        <f>IF(実施計画様式!AL144&lt;&gt;朱色変色!AL144,1,0)</f>
        <v>0</v>
      </c>
      <c r="AM144">
        <f t="shared" si="6"/>
        <v>0</v>
      </c>
      <c r="AN144">
        <f t="shared" si="7"/>
        <v>0</v>
      </c>
      <c r="AO144">
        <f t="shared" si="8"/>
        <v>0</v>
      </c>
    </row>
    <row r="145" spans="3:41" x14ac:dyDescent="0.2">
      <c r="C145" s="6">
        <v>73</v>
      </c>
      <c r="D145" s="6">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4">
        <f>IF(実施計画様式!AL145&lt;&gt;朱色変色!AL145,1,0)</f>
        <v>0</v>
      </c>
      <c r="AM145">
        <f t="shared" si="6"/>
        <v>0</v>
      </c>
      <c r="AN145">
        <f t="shared" si="7"/>
        <v>0</v>
      </c>
      <c r="AO145">
        <f t="shared" si="8"/>
        <v>0</v>
      </c>
    </row>
    <row r="146" spans="3:41" x14ac:dyDescent="0.2">
      <c r="C146" s="6">
        <v>74</v>
      </c>
      <c r="D146" s="6">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4">
        <f>IF(実施計画様式!AL146&lt;&gt;朱色変色!AL146,1,0)</f>
        <v>0</v>
      </c>
      <c r="AM146">
        <f t="shared" si="6"/>
        <v>0</v>
      </c>
      <c r="AN146">
        <f t="shared" si="7"/>
        <v>0</v>
      </c>
      <c r="AO146">
        <f t="shared" si="8"/>
        <v>0</v>
      </c>
    </row>
    <row r="147" spans="3:41" x14ac:dyDescent="0.2">
      <c r="C147" s="6">
        <v>75</v>
      </c>
      <c r="D147" s="6">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4">
        <f>IF(実施計画様式!AL147&lt;&gt;朱色変色!AL147,1,0)</f>
        <v>0</v>
      </c>
      <c r="AM147">
        <f t="shared" si="6"/>
        <v>0</v>
      </c>
      <c r="AN147">
        <f t="shared" si="7"/>
        <v>0</v>
      </c>
      <c r="AO147">
        <f t="shared" si="8"/>
        <v>0</v>
      </c>
    </row>
    <row r="148" spans="3:41" x14ac:dyDescent="0.2">
      <c r="C148" s="6">
        <v>76</v>
      </c>
      <c r="D148" s="6">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4">
        <f>IF(実施計画様式!AL148&lt;&gt;朱色変色!AL148,1,0)</f>
        <v>0</v>
      </c>
      <c r="AM148">
        <f t="shared" si="6"/>
        <v>0</v>
      </c>
      <c r="AN148">
        <f t="shared" si="7"/>
        <v>0</v>
      </c>
      <c r="AO148">
        <f t="shared" si="8"/>
        <v>0</v>
      </c>
    </row>
    <row r="149" spans="3:41" x14ac:dyDescent="0.2">
      <c r="C149" s="6">
        <v>77</v>
      </c>
      <c r="D149" s="6">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4">
        <f>IF(実施計画様式!AL149&lt;&gt;朱色変色!AL149,1,0)</f>
        <v>0</v>
      </c>
      <c r="AM149">
        <f t="shared" si="6"/>
        <v>0</v>
      </c>
      <c r="AN149">
        <f t="shared" si="7"/>
        <v>0</v>
      </c>
      <c r="AO149">
        <f t="shared" si="8"/>
        <v>0</v>
      </c>
    </row>
    <row r="150" spans="3:41" x14ac:dyDescent="0.2">
      <c r="C150" s="6">
        <v>78</v>
      </c>
      <c r="D150" s="6">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4">
        <f>IF(実施計画様式!AL150&lt;&gt;朱色変色!AL150,1,0)</f>
        <v>0</v>
      </c>
      <c r="AM150">
        <f t="shared" si="6"/>
        <v>0</v>
      </c>
      <c r="AN150">
        <f t="shared" si="7"/>
        <v>0</v>
      </c>
      <c r="AO150">
        <f t="shared" si="8"/>
        <v>0</v>
      </c>
    </row>
    <row r="151" spans="3:41" x14ac:dyDescent="0.2">
      <c r="C151" s="6">
        <v>79</v>
      </c>
      <c r="D151" s="6">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4">
        <f>IF(実施計画様式!AL151&lt;&gt;朱色変色!AL151,1,0)</f>
        <v>0</v>
      </c>
      <c r="AM151">
        <f t="shared" si="6"/>
        <v>0</v>
      </c>
      <c r="AN151">
        <f t="shared" si="7"/>
        <v>0</v>
      </c>
      <c r="AO151">
        <f t="shared" si="8"/>
        <v>0</v>
      </c>
    </row>
    <row r="152" spans="3:41" x14ac:dyDescent="0.2">
      <c r="C152" s="6">
        <v>80</v>
      </c>
      <c r="D152" s="6">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4">
        <f>IF(実施計画様式!AL152&lt;&gt;朱色変色!AL152,1,0)</f>
        <v>0</v>
      </c>
      <c r="AM152">
        <f t="shared" si="6"/>
        <v>0</v>
      </c>
      <c r="AN152">
        <f t="shared" si="7"/>
        <v>0</v>
      </c>
      <c r="AO152">
        <f t="shared" si="8"/>
        <v>0</v>
      </c>
    </row>
    <row r="153" spans="3:41" x14ac:dyDescent="0.2">
      <c r="C153" s="6">
        <v>81</v>
      </c>
      <c r="D153" s="6">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4">
        <f>IF(実施計画様式!AL153&lt;&gt;朱色変色!AL153,1,0)</f>
        <v>0</v>
      </c>
      <c r="AM153">
        <f t="shared" si="6"/>
        <v>0</v>
      </c>
      <c r="AN153">
        <f t="shared" si="7"/>
        <v>0</v>
      </c>
      <c r="AO153">
        <f t="shared" si="8"/>
        <v>0</v>
      </c>
    </row>
    <row r="154" spans="3:41" x14ac:dyDescent="0.2">
      <c r="C154" s="6">
        <v>82</v>
      </c>
      <c r="D154" s="6">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4">
        <f>IF(実施計画様式!AL154&lt;&gt;朱色変色!AL154,1,0)</f>
        <v>0</v>
      </c>
      <c r="AM154">
        <f t="shared" si="6"/>
        <v>0</v>
      </c>
      <c r="AN154">
        <f t="shared" si="7"/>
        <v>0</v>
      </c>
      <c r="AO154">
        <f t="shared" si="8"/>
        <v>0</v>
      </c>
    </row>
    <row r="155" spans="3:41" x14ac:dyDescent="0.2">
      <c r="C155" s="6">
        <v>83</v>
      </c>
      <c r="D155" s="6">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4">
        <f>IF(実施計画様式!AL155&lt;&gt;朱色変色!AL155,1,0)</f>
        <v>0</v>
      </c>
      <c r="AM155">
        <f t="shared" si="6"/>
        <v>0</v>
      </c>
      <c r="AN155">
        <f t="shared" si="7"/>
        <v>0</v>
      </c>
      <c r="AO155">
        <f t="shared" si="8"/>
        <v>0</v>
      </c>
    </row>
    <row r="156" spans="3:41" x14ac:dyDescent="0.2">
      <c r="C156" s="6">
        <v>84</v>
      </c>
      <c r="D156" s="6">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4">
        <f>IF(実施計画様式!AL156&lt;&gt;朱色変色!AL156,1,0)</f>
        <v>0</v>
      </c>
      <c r="AM156">
        <f t="shared" si="6"/>
        <v>0</v>
      </c>
      <c r="AN156">
        <f t="shared" si="7"/>
        <v>0</v>
      </c>
      <c r="AO156">
        <f t="shared" si="8"/>
        <v>0</v>
      </c>
    </row>
    <row r="157" spans="3:41" x14ac:dyDescent="0.2">
      <c r="C157" s="6">
        <v>85</v>
      </c>
      <c r="D157" s="6">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4">
        <f>IF(実施計画様式!AL157&lt;&gt;朱色変色!AL157,1,0)</f>
        <v>0</v>
      </c>
      <c r="AM157">
        <f t="shared" si="6"/>
        <v>0</v>
      </c>
      <c r="AN157">
        <f t="shared" si="7"/>
        <v>0</v>
      </c>
      <c r="AO157">
        <f t="shared" si="8"/>
        <v>0</v>
      </c>
    </row>
    <row r="158" spans="3:41" x14ac:dyDescent="0.2">
      <c r="C158" s="6">
        <v>86</v>
      </c>
      <c r="D158" s="6">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4">
        <f>IF(実施計画様式!AL158&lt;&gt;朱色変色!AL158,1,0)</f>
        <v>0</v>
      </c>
      <c r="AM158">
        <f t="shared" si="6"/>
        <v>0</v>
      </c>
      <c r="AN158">
        <f t="shared" si="7"/>
        <v>0</v>
      </c>
      <c r="AO158">
        <f t="shared" si="8"/>
        <v>0</v>
      </c>
    </row>
    <row r="159" spans="3:41" x14ac:dyDescent="0.2">
      <c r="C159" s="6">
        <v>87</v>
      </c>
      <c r="D159" s="6">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4">
        <f>IF(実施計画様式!AL159&lt;&gt;朱色変色!AL159,1,0)</f>
        <v>0</v>
      </c>
      <c r="AM159">
        <f t="shared" si="6"/>
        <v>0</v>
      </c>
      <c r="AN159">
        <f t="shared" si="7"/>
        <v>0</v>
      </c>
      <c r="AO159">
        <f t="shared" si="8"/>
        <v>0</v>
      </c>
    </row>
    <row r="160" spans="3:41" x14ac:dyDescent="0.2">
      <c r="C160" s="6">
        <v>88</v>
      </c>
      <c r="D160" s="6">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4">
        <f>IF(実施計画様式!AL160&lt;&gt;朱色変色!AL160,1,0)</f>
        <v>0</v>
      </c>
      <c r="AM160">
        <f t="shared" si="6"/>
        <v>0</v>
      </c>
      <c r="AN160">
        <f t="shared" si="7"/>
        <v>0</v>
      </c>
      <c r="AO160">
        <f t="shared" si="8"/>
        <v>0</v>
      </c>
    </row>
    <row r="161" spans="3:41" x14ac:dyDescent="0.2">
      <c r="C161" s="6">
        <v>89</v>
      </c>
      <c r="D161" s="6">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4">
        <f>IF(実施計画様式!AL161&lt;&gt;朱色変色!AL161,1,0)</f>
        <v>0</v>
      </c>
      <c r="AM161">
        <f t="shared" si="6"/>
        <v>0</v>
      </c>
      <c r="AN161">
        <f t="shared" si="7"/>
        <v>0</v>
      </c>
      <c r="AO161">
        <f t="shared" si="8"/>
        <v>0</v>
      </c>
    </row>
    <row r="162" spans="3:41" x14ac:dyDescent="0.2">
      <c r="C162" s="6">
        <v>90</v>
      </c>
      <c r="D162" s="6">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4">
        <f>IF(実施計画様式!AL162&lt;&gt;朱色変色!AL162,1,0)</f>
        <v>0</v>
      </c>
      <c r="AM162">
        <f t="shared" si="6"/>
        <v>0</v>
      </c>
      <c r="AN162">
        <f t="shared" si="7"/>
        <v>0</v>
      </c>
      <c r="AO162">
        <f t="shared" si="8"/>
        <v>0</v>
      </c>
    </row>
    <row r="163" spans="3:41" x14ac:dyDescent="0.2">
      <c r="C163" s="6">
        <v>91</v>
      </c>
      <c r="D163" s="6">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4">
        <f>IF(実施計画様式!AL163&lt;&gt;朱色変色!AL163,1,0)</f>
        <v>0</v>
      </c>
      <c r="AM163">
        <f t="shared" si="6"/>
        <v>0</v>
      </c>
      <c r="AN163">
        <f t="shared" si="7"/>
        <v>0</v>
      </c>
      <c r="AO163">
        <f t="shared" si="8"/>
        <v>0</v>
      </c>
    </row>
    <row r="164" spans="3:41" x14ac:dyDescent="0.2">
      <c r="C164" s="6">
        <v>92</v>
      </c>
      <c r="D164" s="6">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4">
        <f>IF(実施計画様式!AL164&lt;&gt;朱色変色!AL164,1,0)</f>
        <v>0</v>
      </c>
      <c r="AM164">
        <f t="shared" si="6"/>
        <v>0</v>
      </c>
      <c r="AN164">
        <f t="shared" si="7"/>
        <v>0</v>
      </c>
      <c r="AO164">
        <f t="shared" si="8"/>
        <v>0</v>
      </c>
    </row>
    <row r="165" spans="3:41" x14ac:dyDescent="0.2">
      <c r="C165" s="6">
        <v>93</v>
      </c>
      <c r="D165" s="6">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4">
        <f>IF(実施計画様式!AL165&lt;&gt;朱色変色!AL165,1,0)</f>
        <v>0</v>
      </c>
      <c r="AM165">
        <f t="shared" si="6"/>
        <v>0</v>
      </c>
      <c r="AN165">
        <f t="shared" si="7"/>
        <v>0</v>
      </c>
      <c r="AO165">
        <f t="shared" si="8"/>
        <v>0</v>
      </c>
    </row>
    <row r="166" spans="3:41" x14ac:dyDescent="0.2">
      <c r="C166" s="6">
        <v>94</v>
      </c>
      <c r="D166" s="6">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4">
        <f>IF(実施計画様式!AL166&lt;&gt;朱色変色!AL166,1,0)</f>
        <v>0</v>
      </c>
      <c r="AM166">
        <f t="shared" si="6"/>
        <v>0</v>
      </c>
      <c r="AN166">
        <f t="shared" si="7"/>
        <v>0</v>
      </c>
      <c r="AO166">
        <f t="shared" si="8"/>
        <v>0</v>
      </c>
    </row>
    <row r="167" spans="3:41" x14ac:dyDescent="0.2">
      <c r="C167" s="6">
        <v>95</v>
      </c>
      <c r="D167" s="6">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4">
        <f>IF(実施計画様式!AL167&lt;&gt;朱色変色!AL167,1,0)</f>
        <v>0</v>
      </c>
      <c r="AM167">
        <f t="shared" si="6"/>
        <v>0</v>
      </c>
      <c r="AN167">
        <f t="shared" si="7"/>
        <v>0</v>
      </c>
      <c r="AO167">
        <f t="shared" si="8"/>
        <v>0</v>
      </c>
    </row>
    <row r="168" spans="3:41" x14ac:dyDescent="0.2">
      <c r="C168" s="6">
        <v>96</v>
      </c>
      <c r="D168" s="6">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4">
        <f>IF(実施計画様式!AL168&lt;&gt;朱色変色!AL168,1,0)</f>
        <v>0</v>
      </c>
      <c r="AM168">
        <f t="shared" si="6"/>
        <v>0</v>
      </c>
      <c r="AN168">
        <f t="shared" si="7"/>
        <v>0</v>
      </c>
      <c r="AO168">
        <f t="shared" si="8"/>
        <v>0</v>
      </c>
    </row>
    <row r="169" spans="3:41" x14ac:dyDescent="0.2">
      <c r="C169" s="6">
        <v>97</v>
      </c>
      <c r="D169" s="6">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4">
        <f>IF(実施計画様式!AL169&lt;&gt;朱色変色!AL169,1,0)</f>
        <v>0</v>
      </c>
      <c r="AM169">
        <f t="shared" si="6"/>
        <v>0</v>
      </c>
      <c r="AN169">
        <f t="shared" si="7"/>
        <v>0</v>
      </c>
      <c r="AO169">
        <f t="shared" si="8"/>
        <v>0</v>
      </c>
    </row>
    <row r="170" spans="3:41" x14ac:dyDescent="0.2">
      <c r="C170" s="6">
        <v>98</v>
      </c>
      <c r="D170" s="6">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4">
        <f>IF(実施計画様式!AL170&lt;&gt;朱色変色!AL170,1,0)</f>
        <v>0</v>
      </c>
      <c r="AM170">
        <f t="shared" si="6"/>
        <v>0</v>
      </c>
      <c r="AN170">
        <f t="shared" si="7"/>
        <v>0</v>
      </c>
      <c r="AO170">
        <f t="shared" si="8"/>
        <v>0</v>
      </c>
    </row>
    <row r="171" spans="3:41" x14ac:dyDescent="0.2">
      <c r="C171" s="6">
        <v>99</v>
      </c>
      <c r="D171" s="6">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4">
        <f>IF(実施計画様式!AL171&lt;&gt;朱色変色!AL171,1,0)</f>
        <v>0</v>
      </c>
      <c r="AM171">
        <f t="shared" si="6"/>
        <v>0</v>
      </c>
      <c r="AN171">
        <f t="shared" si="7"/>
        <v>0</v>
      </c>
      <c r="AO171">
        <f t="shared" si="8"/>
        <v>0</v>
      </c>
    </row>
    <row r="172" spans="3:41" x14ac:dyDescent="0.2">
      <c r="C172" s="6">
        <v>100</v>
      </c>
      <c r="D172" s="6">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4">
        <f>IF(実施計画様式!AL172&lt;&gt;朱色変色!AL172,1,0)</f>
        <v>0</v>
      </c>
      <c r="AM172">
        <f t="shared" si="6"/>
        <v>0</v>
      </c>
      <c r="AN172">
        <f t="shared" si="7"/>
        <v>0</v>
      </c>
      <c r="AO172">
        <f t="shared" si="8"/>
        <v>0</v>
      </c>
    </row>
    <row r="173" spans="3:41" x14ac:dyDescent="0.2">
      <c r="C173" s="6">
        <v>101</v>
      </c>
      <c r="D173" s="6">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4">
        <f>IF(実施計画様式!AL173&lt;&gt;朱色変色!AL173,1,0)</f>
        <v>0</v>
      </c>
      <c r="AM173">
        <f t="shared" si="6"/>
        <v>0</v>
      </c>
      <c r="AN173">
        <f t="shared" si="7"/>
        <v>0</v>
      </c>
      <c r="AO173">
        <f t="shared" si="8"/>
        <v>0</v>
      </c>
    </row>
    <row r="174" spans="3:41" x14ac:dyDescent="0.2">
      <c r="C174" s="6">
        <v>102</v>
      </c>
      <c r="D174" s="6">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4">
        <f>IF(実施計画様式!AL174&lt;&gt;朱色変色!AL174,1,0)</f>
        <v>0</v>
      </c>
      <c r="AM174">
        <f t="shared" si="6"/>
        <v>0</v>
      </c>
      <c r="AN174">
        <f t="shared" si="7"/>
        <v>0</v>
      </c>
      <c r="AO174">
        <f t="shared" si="8"/>
        <v>0</v>
      </c>
    </row>
    <row r="175" spans="3:41" x14ac:dyDescent="0.2">
      <c r="C175" s="6">
        <v>103</v>
      </c>
      <c r="D175" s="6">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4">
        <f>IF(実施計画様式!AL175&lt;&gt;朱色変色!AL175,1,0)</f>
        <v>0</v>
      </c>
      <c r="AM175">
        <f t="shared" si="6"/>
        <v>0</v>
      </c>
      <c r="AN175">
        <f t="shared" si="7"/>
        <v>0</v>
      </c>
      <c r="AO175">
        <f t="shared" si="8"/>
        <v>0</v>
      </c>
    </row>
    <row r="176" spans="3:41" x14ac:dyDescent="0.2">
      <c r="C176" s="6">
        <v>104</v>
      </c>
      <c r="D176" s="6">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4">
        <f>IF(実施計画様式!AL176&lt;&gt;朱色変色!AL176,1,0)</f>
        <v>0</v>
      </c>
      <c r="AM176">
        <f t="shared" si="6"/>
        <v>0</v>
      </c>
      <c r="AN176">
        <f t="shared" si="7"/>
        <v>0</v>
      </c>
      <c r="AO176">
        <f t="shared" si="8"/>
        <v>0</v>
      </c>
    </row>
    <row r="177" spans="3:41" x14ac:dyDescent="0.2">
      <c r="C177" s="6">
        <v>105</v>
      </c>
      <c r="D177" s="6">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4">
        <f>IF(実施計画様式!AL177&lt;&gt;朱色変色!AL177,1,0)</f>
        <v>0</v>
      </c>
      <c r="AM177">
        <f t="shared" si="6"/>
        <v>0</v>
      </c>
      <c r="AN177">
        <f t="shared" si="7"/>
        <v>0</v>
      </c>
      <c r="AO177">
        <f t="shared" si="8"/>
        <v>0</v>
      </c>
    </row>
    <row r="178" spans="3:41" x14ac:dyDescent="0.2">
      <c r="C178" s="6">
        <v>106</v>
      </c>
      <c r="D178" s="6">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4">
        <f>IF(実施計画様式!AL178&lt;&gt;朱色変色!AL178,1,0)</f>
        <v>0</v>
      </c>
      <c r="AM178">
        <f t="shared" si="6"/>
        <v>0</v>
      </c>
      <c r="AN178">
        <f t="shared" si="7"/>
        <v>0</v>
      </c>
      <c r="AO178">
        <f t="shared" si="8"/>
        <v>0</v>
      </c>
    </row>
    <row r="179" spans="3:41" x14ac:dyDescent="0.2">
      <c r="C179" s="6">
        <v>107</v>
      </c>
      <c r="D179" s="6">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4">
        <f>IF(実施計画様式!AL179&lt;&gt;朱色変色!AL179,1,0)</f>
        <v>0</v>
      </c>
      <c r="AM179">
        <f t="shared" si="6"/>
        <v>0</v>
      </c>
      <c r="AN179">
        <f t="shared" si="7"/>
        <v>0</v>
      </c>
      <c r="AO179">
        <f t="shared" si="8"/>
        <v>0</v>
      </c>
    </row>
    <row r="180" spans="3:41" x14ac:dyDescent="0.2">
      <c r="C180" s="6">
        <v>108</v>
      </c>
      <c r="D180" s="6">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4">
        <f>IF(実施計画様式!AL180&lt;&gt;朱色変色!AL180,1,0)</f>
        <v>0</v>
      </c>
      <c r="AM180">
        <f t="shared" si="6"/>
        <v>0</v>
      </c>
      <c r="AN180">
        <f t="shared" si="7"/>
        <v>0</v>
      </c>
      <c r="AO180">
        <f t="shared" si="8"/>
        <v>0</v>
      </c>
    </row>
    <row r="181" spans="3:41" x14ac:dyDescent="0.2">
      <c r="C181" s="6">
        <v>109</v>
      </c>
      <c r="D181" s="6">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4">
        <f>IF(実施計画様式!AL181&lt;&gt;朱色変色!AL181,1,0)</f>
        <v>0</v>
      </c>
      <c r="AM181">
        <f t="shared" si="6"/>
        <v>0</v>
      </c>
      <c r="AN181">
        <f t="shared" si="7"/>
        <v>0</v>
      </c>
      <c r="AO181">
        <f t="shared" si="8"/>
        <v>0</v>
      </c>
    </row>
    <row r="182" spans="3:41" x14ac:dyDescent="0.2">
      <c r="C182" s="6">
        <v>110</v>
      </c>
      <c r="D182" s="6">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4">
        <f>IF(実施計画様式!AL182&lt;&gt;朱色変色!AL182,1,0)</f>
        <v>0</v>
      </c>
      <c r="AM182">
        <f t="shared" si="6"/>
        <v>0</v>
      </c>
      <c r="AN182">
        <f t="shared" si="7"/>
        <v>0</v>
      </c>
      <c r="AO182">
        <f t="shared" si="8"/>
        <v>0</v>
      </c>
    </row>
    <row r="183" spans="3:41" x14ac:dyDescent="0.2">
      <c r="C183" s="6">
        <v>111</v>
      </c>
      <c r="D183" s="6">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4">
        <f>IF(実施計画様式!AL183&lt;&gt;朱色変色!AL183,1,0)</f>
        <v>0</v>
      </c>
      <c r="AM183">
        <f t="shared" si="6"/>
        <v>0</v>
      </c>
      <c r="AN183">
        <f t="shared" si="7"/>
        <v>0</v>
      </c>
      <c r="AO183">
        <f t="shared" si="8"/>
        <v>0</v>
      </c>
    </row>
    <row r="184" spans="3:41" x14ac:dyDescent="0.2">
      <c r="C184" s="6">
        <v>112</v>
      </c>
      <c r="D184" s="6">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4">
        <f>IF(実施計画様式!AL184&lt;&gt;朱色変色!AL184,1,0)</f>
        <v>0</v>
      </c>
      <c r="AM184">
        <f t="shared" si="6"/>
        <v>0</v>
      </c>
      <c r="AN184">
        <f t="shared" si="7"/>
        <v>0</v>
      </c>
      <c r="AO184">
        <f t="shared" si="8"/>
        <v>0</v>
      </c>
    </row>
    <row r="185" spans="3:41" x14ac:dyDescent="0.2">
      <c r="C185" s="6">
        <v>113</v>
      </c>
      <c r="D185" s="6">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4">
        <f>IF(実施計画様式!AL185&lt;&gt;朱色変色!AL185,1,0)</f>
        <v>0</v>
      </c>
      <c r="AM185">
        <f t="shared" si="6"/>
        <v>0</v>
      </c>
      <c r="AN185">
        <f t="shared" si="7"/>
        <v>0</v>
      </c>
      <c r="AO185">
        <f t="shared" si="8"/>
        <v>0</v>
      </c>
    </row>
    <row r="186" spans="3:41" x14ac:dyDescent="0.2">
      <c r="C186" s="6">
        <v>114</v>
      </c>
      <c r="D186" s="6">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4">
        <f>IF(実施計画様式!AL186&lt;&gt;朱色変色!AL186,1,0)</f>
        <v>0</v>
      </c>
      <c r="AM186">
        <f t="shared" si="6"/>
        <v>0</v>
      </c>
      <c r="AN186">
        <f t="shared" si="7"/>
        <v>0</v>
      </c>
      <c r="AO186">
        <f t="shared" si="8"/>
        <v>0</v>
      </c>
    </row>
    <row r="187" spans="3:41" x14ac:dyDescent="0.2">
      <c r="C187" s="6">
        <v>115</v>
      </c>
      <c r="D187" s="6">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4">
        <f>IF(実施計画様式!AL187&lt;&gt;朱色変色!AL187,1,0)</f>
        <v>0</v>
      </c>
      <c r="AM187">
        <f t="shared" si="6"/>
        <v>0</v>
      </c>
      <c r="AN187">
        <f t="shared" si="7"/>
        <v>0</v>
      </c>
      <c r="AO187">
        <f t="shared" si="8"/>
        <v>0</v>
      </c>
    </row>
    <row r="188" spans="3:41" x14ac:dyDescent="0.2">
      <c r="C188" s="6">
        <v>116</v>
      </c>
      <c r="D188" s="6">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4">
        <f>IF(実施計画様式!AL188&lt;&gt;朱色変色!AL188,1,0)</f>
        <v>0</v>
      </c>
      <c r="AM188">
        <f t="shared" si="6"/>
        <v>0</v>
      </c>
      <c r="AN188">
        <f t="shared" si="7"/>
        <v>0</v>
      </c>
      <c r="AO188">
        <f t="shared" si="8"/>
        <v>0</v>
      </c>
    </row>
    <row r="189" spans="3:41" x14ac:dyDescent="0.2">
      <c r="C189" s="6">
        <v>117</v>
      </c>
      <c r="D189" s="6">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4">
        <f>IF(実施計画様式!AL189&lt;&gt;朱色変色!AL189,1,0)</f>
        <v>0</v>
      </c>
      <c r="AM189">
        <f t="shared" si="6"/>
        <v>0</v>
      </c>
      <c r="AN189">
        <f t="shared" si="7"/>
        <v>0</v>
      </c>
      <c r="AO189">
        <f t="shared" si="8"/>
        <v>0</v>
      </c>
    </row>
    <row r="190" spans="3:41" x14ac:dyDescent="0.2">
      <c r="C190" s="6">
        <v>118</v>
      </c>
      <c r="D190" s="6">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4">
        <f>IF(実施計画様式!AL190&lt;&gt;朱色変色!AL190,1,0)</f>
        <v>0</v>
      </c>
      <c r="AM190">
        <f t="shared" si="6"/>
        <v>0</v>
      </c>
      <c r="AN190">
        <f t="shared" si="7"/>
        <v>0</v>
      </c>
      <c r="AO190">
        <f t="shared" si="8"/>
        <v>0</v>
      </c>
    </row>
    <row r="191" spans="3:41" x14ac:dyDescent="0.2">
      <c r="C191" s="6">
        <v>119</v>
      </c>
      <c r="D191" s="6">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4">
        <f>IF(実施計画様式!AL191&lt;&gt;朱色変色!AL191,1,0)</f>
        <v>0</v>
      </c>
      <c r="AM191">
        <f t="shared" si="6"/>
        <v>0</v>
      </c>
      <c r="AN191">
        <f t="shared" si="7"/>
        <v>0</v>
      </c>
      <c r="AO191">
        <f t="shared" si="8"/>
        <v>0</v>
      </c>
    </row>
    <row r="192" spans="3:41" x14ac:dyDescent="0.2">
      <c r="C192" s="6">
        <v>120</v>
      </c>
      <c r="D192" s="6">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4">
        <f>IF(実施計画様式!AL192&lt;&gt;朱色変色!AL192,1,0)</f>
        <v>0</v>
      </c>
      <c r="AM192">
        <f t="shared" si="6"/>
        <v>0</v>
      </c>
      <c r="AN192">
        <f t="shared" si="7"/>
        <v>0</v>
      </c>
      <c r="AO192">
        <f t="shared" si="8"/>
        <v>0</v>
      </c>
    </row>
    <row r="193" spans="3:41" x14ac:dyDescent="0.2">
      <c r="C193" s="6">
        <v>121</v>
      </c>
      <c r="D193" s="6">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4">
        <f>IF(実施計画様式!AL193&lt;&gt;朱色変色!AL193,1,0)</f>
        <v>0</v>
      </c>
      <c r="AM193">
        <f t="shared" si="6"/>
        <v>0</v>
      </c>
      <c r="AN193">
        <f t="shared" si="7"/>
        <v>0</v>
      </c>
      <c r="AO193">
        <f t="shared" si="8"/>
        <v>0</v>
      </c>
    </row>
    <row r="194" spans="3:41" x14ac:dyDescent="0.2">
      <c r="C194" s="6">
        <v>122</v>
      </c>
      <c r="D194" s="6">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4">
        <f>IF(実施計画様式!AL194&lt;&gt;朱色変色!AL194,1,0)</f>
        <v>0</v>
      </c>
      <c r="AM194">
        <f t="shared" si="6"/>
        <v>0</v>
      </c>
      <c r="AN194">
        <f t="shared" si="7"/>
        <v>0</v>
      </c>
      <c r="AO194">
        <f t="shared" si="8"/>
        <v>0</v>
      </c>
    </row>
    <row r="195" spans="3:41" x14ac:dyDescent="0.2">
      <c r="C195" s="6">
        <v>123</v>
      </c>
      <c r="D195" s="6">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4">
        <f>IF(実施計画様式!AL195&lt;&gt;朱色変色!AL195,1,0)</f>
        <v>0</v>
      </c>
      <c r="AM195">
        <f t="shared" si="6"/>
        <v>0</v>
      </c>
      <c r="AN195">
        <f t="shared" si="7"/>
        <v>0</v>
      </c>
      <c r="AO195">
        <f t="shared" si="8"/>
        <v>0</v>
      </c>
    </row>
    <row r="196" spans="3:41" x14ac:dyDescent="0.2">
      <c r="C196" s="6">
        <v>124</v>
      </c>
      <c r="D196" s="6">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4">
        <f>IF(実施計画様式!AL196&lt;&gt;朱色変色!AL196,1,0)</f>
        <v>0</v>
      </c>
      <c r="AM196">
        <f t="shared" si="6"/>
        <v>0</v>
      </c>
      <c r="AN196">
        <f t="shared" si="7"/>
        <v>0</v>
      </c>
      <c r="AO196">
        <f t="shared" si="8"/>
        <v>0</v>
      </c>
    </row>
    <row r="197" spans="3:41" x14ac:dyDescent="0.2">
      <c r="C197" s="6">
        <v>125</v>
      </c>
      <c r="D197" s="6">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4">
        <f>IF(実施計画様式!AL197&lt;&gt;朱色変色!AL197,1,0)</f>
        <v>0</v>
      </c>
      <c r="AM197">
        <f t="shared" si="6"/>
        <v>0</v>
      </c>
      <c r="AN197">
        <f t="shared" si="7"/>
        <v>0</v>
      </c>
      <c r="AO197">
        <f t="shared" si="8"/>
        <v>0</v>
      </c>
    </row>
    <row r="198" spans="3:41" x14ac:dyDescent="0.2">
      <c r="C198" s="6">
        <v>126</v>
      </c>
      <c r="D198" s="6">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4">
        <f>IF(実施計画様式!AL198&lt;&gt;朱色変色!AL198,1,0)</f>
        <v>0</v>
      </c>
      <c r="AM198">
        <f t="shared" si="6"/>
        <v>0</v>
      </c>
      <c r="AN198">
        <f t="shared" si="7"/>
        <v>0</v>
      </c>
      <c r="AO198">
        <f t="shared" si="8"/>
        <v>0</v>
      </c>
    </row>
    <row r="199" spans="3:41" x14ac:dyDescent="0.2">
      <c r="C199" s="6">
        <v>127</v>
      </c>
      <c r="D199" s="6">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4">
        <f>IF(実施計画様式!AL199&lt;&gt;朱色変色!AL199,1,0)</f>
        <v>0</v>
      </c>
      <c r="AM199">
        <f t="shared" si="6"/>
        <v>0</v>
      </c>
      <c r="AN199">
        <f t="shared" si="7"/>
        <v>0</v>
      </c>
      <c r="AO199">
        <f t="shared" si="8"/>
        <v>0</v>
      </c>
    </row>
    <row r="200" spans="3:41" x14ac:dyDescent="0.2">
      <c r="C200" s="6">
        <v>128</v>
      </c>
      <c r="D200" s="6">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4">
        <f>IF(実施計画様式!AL200&lt;&gt;朱色変色!AL200,1,0)</f>
        <v>0</v>
      </c>
      <c r="AM200">
        <f t="shared" si="6"/>
        <v>0</v>
      </c>
      <c r="AN200">
        <f t="shared" si="7"/>
        <v>0</v>
      </c>
      <c r="AO200">
        <f t="shared" si="8"/>
        <v>0</v>
      </c>
    </row>
    <row r="201" spans="3:41" x14ac:dyDescent="0.2">
      <c r="C201" s="6">
        <v>129</v>
      </c>
      <c r="D201" s="6">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4">
        <f>IF(実施計画様式!AL201&lt;&gt;朱色変色!AL201,1,0)</f>
        <v>0</v>
      </c>
      <c r="AM201">
        <f t="shared" si="6"/>
        <v>0</v>
      </c>
      <c r="AN201">
        <f t="shared" si="7"/>
        <v>0</v>
      </c>
      <c r="AO201">
        <f t="shared" si="8"/>
        <v>0</v>
      </c>
    </row>
    <row r="202" spans="3:41" x14ac:dyDescent="0.2">
      <c r="C202" s="6">
        <v>130</v>
      </c>
      <c r="D202" s="6">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4">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2">
      <c r="C203" s="6">
        <v>131</v>
      </c>
      <c r="D203" s="6">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4">
        <f>IF(実施計画様式!AL203&lt;&gt;朱色変色!AL203,1,0)</f>
        <v>0</v>
      </c>
      <c r="AM203">
        <f t="shared" si="9"/>
        <v>0</v>
      </c>
      <c r="AN203">
        <f t="shared" si="10"/>
        <v>0</v>
      </c>
      <c r="AO203">
        <f t="shared" si="11"/>
        <v>0</v>
      </c>
    </row>
    <row r="204" spans="3:41" x14ac:dyDescent="0.2">
      <c r="C204" s="6">
        <v>132</v>
      </c>
      <c r="D204" s="6">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4">
        <f>IF(実施計画様式!AL204&lt;&gt;朱色変色!AL204,1,0)</f>
        <v>0</v>
      </c>
      <c r="AM204">
        <f t="shared" si="9"/>
        <v>0</v>
      </c>
      <c r="AN204">
        <f t="shared" si="10"/>
        <v>0</v>
      </c>
      <c r="AO204">
        <f t="shared" si="11"/>
        <v>0</v>
      </c>
    </row>
    <row r="205" spans="3:41" x14ac:dyDescent="0.2">
      <c r="C205" s="6">
        <v>133</v>
      </c>
      <c r="D205" s="6">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4">
        <f>IF(実施計画様式!AL205&lt;&gt;朱色変色!AL205,1,0)</f>
        <v>0</v>
      </c>
      <c r="AM205">
        <f t="shared" si="9"/>
        <v>0</v>
      </c>
      <c r="AN205">
        <f t="shared" si="10"/>
        <v>0</v>
      </c>
      <c r="AO205">
        <f t="shared" si="11"/>
        <v>0</v>
      </c>
    </row>
    <row r="206" spans="3:41" x14ac:dyDescent="0.2">
      <c r="C206" s="6">
        <v>134</v>
      </c>
      <c r="D206" s="6">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4">
        <f>IF(実施計画様式!AL206&lt;&gt;朱色変色!AL206,1,0)</f>
        <v>0</v>
      </c>
      <c r="AM206">
        <f t="shared" si="9"/>
        <v>0</v>
      </c>
      <c r="AN206">
        <f t="shared" si="10"/>
        <v>0</v>
      </c>
      <c r="AO206">
        <f t="shared" si="11"/>
        <v>0</v>
      </c>
    </row>
    <row r="207" spans="3:41" x14ac:dyDescent="0.2">
      <c r="C207" s="6">
        <v>135</v>
      </c>
      <c r="D207" s="6">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4">
        <f>IF(実施計画様式!AL207&lt;&gt;朱色変色!AL207,1,0)</f>
        <v>0</v>
      </c>
      <c r="AM207">
        <f t="shared" si="9"/>
        <v>0</v>
      </c>
      <c r="AN207">
        <f t="shared" si="10"/>
        <v>0</v>
      </c>
      <c r="AO207">
        <f t="shared" si="11"/>
        <v>0</v>
      </c>
    </row>
    <row r="208" spans="3:41" x14ac:dyDescent="0.2">
      <c r="C208" s="6">
        <v>136</v>
      </c>
      <c r="D208" s="6">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4">
        <f>IF(実施計画様式!AL208&lt;&gt;朱色変色!AL208,1,0)</f>
        <v>0</v>
      </c>
      <c r="AM208">
        <f t="shared" si="9"/>
        <v>0</v>
      </c>
      <c r="AN208">
        <f t="shared" si="10"/>
        <v>0</v>
      </c>
      <c r="AO208">
        <f t="shared" si="11"/>
        <v>0</v>
      </c>
    </row>
    <row r="209" spans="3:41" x14ac:dyDescent="0.2">
      <c r="C209" s="6">
        <v>137</v>
      </c>
      <c r="D209" s="6">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4">
        <f>IF(実施計画様式!AL209&lt;&gt;朱色変色!AL209,1,0)</f>
        <v>0</v>
      </c>
      <c r="AM209">
        <f t="shared" si="9"/>
        <v>0</v>
      </c>
      <c r="AN209">
        <f t="shared" si="10"/>
        <v>0</v>
      </c>
      <c r="AO209">
        <f t="shared" si="11"/>
        <v>0</v>
      </c>
    </row>
    <row r="210" spans="3:41" x14ac:dyDescent="0.2">
      <c r="C210" s="6">
        <v>138</v>
      </c>
      <c r="D210" s="6">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4">
        <f>IF(実施計画様式!AL210&lt;&gt;朱色変色!AL210,1,0)</f>
        <v>0</v>
      </c>
      <c r="AM210">
        <f t="shared" si="9"/>
        <v>0</v>
      </c>
      <c r="AN210">
        <f t="shared" si="10"/>
        <v>0</v>
      </c>
      <c r="AO210">
        <f t="shared" si="11"/>
        <v>0</v>
      </c>
    </row>
    <row r="211" spans="3:41" x14ac:dyDescent="0.2">
      <c r="C211" s="6">
        <v>139</v>
      </c>
      <c r="D211" s="6">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4">
        <f>IF(実施計画様式!AL211&lt;&gt;朱色変色!AL211,1,0)</f>
        <v>0</v>
      </c>
      <c r="AM211">
        <f t="shared" si="9"/>
        <v>0</v>
      </c>
      <c r="AN211">
        <f t="shared" si="10"/>
        <v>0</v>
      </c>
      <c r="AO211">
        <f t="shared" si="11"/>
        <v>0</v>
      </c>
    </row>
    <row r="212" spans="3:41" x14ac:dyDescent="0.2">
      <c r="C212" s="6">
        <v>140</v>
      </c>
      <c r="D212" s="6">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4">
        <f>IF(実施計画様式!AL212&lt;&gt;朱色変色!AL212,1,0)</f>
        <v>0</v>
      </c>
      <c r="AM212">
        <f t="shared" si="9"/>
        <v>0</v>
      </c>
      <c r="AN212">
        <f t="shared" si="10"/>
        <v>0</v>
      </c>
      <c r="AO212">
        <f t="shared" si="11"/>
        <v>0</v>
      </c>
    </row>
    <row r="213" spans="3:41" x14ac:dyDescent="0.2">
      <c r="C213" s="6">
        <v>141</v>
      </c>
      <c r="D213" s="6">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4">
        <f>IF(実施計画様式!AL213&lt;&gt;朱色変色!AL213,1,0)</f>
        <v>0</v>
      </c>
      <c r="AM213">
        <f t="shared" si="9"/>
        <v>0</v>
      </c>
      <c r="AN213">
        <f t="shared" si="10"/>
        <v>0</v>
      </c>
      <c r="AO213">
        <f t="shared" si="11"/>
        <v>0</v>
      </c>
    </row>
    <row r="214" spans="3:41" x14ac:dyDescent="0.2">
      <c r="C214" s="6">
        <v>142</v>
      </c>
      <c r="D214" s="6">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4">
        <f>IF(実施計画様式!AL214&lt;&gt;朱色変色!AL214,1,0)</f>
        <v>0</v>
      </c>
      <c r="AM214">
        <f t="shared" si="9"/>
        <v>0</v>
      </c>
      <c r="AN214">
        <f t="shared" si="10"/>
        <v>0</v>
      </c>
      <c r="AO214">
        <f t="shared" si="11"/>
        <v>0</v>
      </c>
    </row>
    <row r="215" spans="3:41" x14ac:dyDescent="0.2">
      <c r="C215" s="6">
        <v>143</v>
      </c>
      <c r="D215" s="6">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4">
        <f>IF(実施計画様式!AL215&lt;&gt;朱色変色!AL215,1,0)</f>
        <v>0</v>
      </c>
      <c r="AM215">
        <f t="shared" si="9"/>
        <v>0</v>
      </c>
      <c r="AN215">
        <f t="shared" si="10"/>
        <v>0</v>
      </c>
      <c r="AO215">
        <f t="shared" si="11"/>
        <v>0</v>
      </c>
    </row>
    <row r="216" spans="3:41" x14ac:dyDescent="0.2">
      <c r="C216" s="6">
        <v>144</v>
      </c>
      <c r="D216" s="6">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4">
        <f>IF(実施計画様式!AL216&lt;&gt;朱色変色!AL216,1,0)</f>
        <v>0</v>
      </c>
      <c r="AM216">
        <f t="shared" si="9"/>
        <v>0</v>
      </c>
      <c r="AN216">
        <f t="shared" si="10"/>
        <v>0</v>
      </c>
      <c r="AO216">
        <f t="shared" si="11"/>
        <v>0</v>
      </c>
    </row>
    <row r="217" spans="3:41" x14ac:dyDescent="0.2">
      <c r="C217" s="6">
        <v>145</v>
      </c>
      <c r="D217" s="6">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4">
        <f>IF(実施計画様式!AL217&lt;&gt;朱色変色!AL217,1,0)</f>
        <v>0</v>
      </c>
      <c r="AM217">
        <f t="shared" si="9"/>
        <v>0</v>
      </c>
      <c r="AN217">
        <f t="shared" si="10"/>
        <v>0</v>
      </c>
      <c r="AO217">
        <f t="shared" si="11"/>
        <v>0</v>
      </c>
    </row>
    <row r="218" spans="3:41" x14ac:dyDescent="0.2">
      <c r="C218" s="6">
        <v>146</v>
      </c>
      <c r="D218" s="6">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4">
        <f>IF(実施計画様式!AL218&lt;&gt;朱色変色!AL218,1,0)</f>
        <v>0</v>
      </c>
      <c r="AM218">
        <f t="shared" si="9"/>
        <v>0</v>
      </c>
      <c r="AN218">
        <f t="shared" si="10"/>
        <v>0</v>
      </c>
      <c r="AO218">
        <f t="shared" si="11"/>
        <v>0</v>
      </c>
    </row>
    <row r="219" spans="3:41" x14ac:dyDescent="0.2">
      <c r="C219" s="6">
        <v>147</v>
      </c>
      <c r="D219" s="6">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4">
        <f>IF(実施計画様式!AL219&lt;&gt;朱色変色!AL219,1,0)</f>
        <v>0</v>
      </c>
      <c r="AM219">
        <f t="shared" si="9"/>
        <v>0</v>
      </c>
      <c r="AN219">
        <f t="shared" si="10"/>
        <v>0</v>
      </c>
      <c r="AO219">
        <f t="shared" si="11"/>
        <v>0</v>
      </c>
    </row>
    <row r="220" spans="3:41" x14ac:dyDescent="0.2">
      <c r="C220" s="6">
        <v>148</v>
      </c>
      <c r="D220" s="6">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4">
        <f>IF(実施計画様式!AL220&lt;&gt;朱色変色!AL220,1,0)</f>
        <v>0</v>
      </c>
      <c r="AM220">
        <f t="shared" si="9"/>
        <v>0</v>
      </c>
      <c r="AN220">
        <f t="shared" si="10"/>
        <v>0</v>
      </c>
      <c r="AO220">
        <f t="shared" si="11"/>
        <v>0</v>
      </c>
    </row>
    <row r="221" spans="3:41" x14ac:dyDescent="0.2">
      <c r="C221" s="6">
        <v>149</v>
      </c>
      <c r="D221" s="6">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4">
        <f>IF(実施計画様式!AL221&lt;&gt;朱色変色!AL221,1,0)</f>
        <v>0</v>
      </c>
      <c r="AM221">
        <f t="shared" si="9"/>
        <v>0</v>
      </c>
      <c r="AN221">
        <f t="shared" si="10"/>
        <v>0</v>
      </c>
      <c r="AO221">
        <f t="shared" si="11"/>
        <v>0</v>
      </c>
    </row>
    <row r="222" spans="3:41" x14ac:dyDescent="0.2">
      <c r="C222" s="6">
        <v>150</v>
      </c>
      <c r="D222" s="6">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4">
        <f>IF(実施計画様式!AL222&lt;&gt;朱色変色!AL222,1,0)</f>
        <v>0</v>
      </c>
      <c r="AM222">
        <f t="shared" si="9"/>
        <v>0</v>
      </c>
      <c r="AN222">
        <f t="shared" si="10"/>
        <v>0</v>
      </c>
      <c r="AO222">
        <f t="shared" si="11"/>
        <v>0</v>
      </c>
    </row>
    <row r="223" spans="3:41" x14ac:dyDescent="0.2">
      <c r="C223" s="6">
        <v>151</v>
      </c>
      <c r="D223" s="6">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4">
        <f>IF(実施計画様式!AL223&lt;&gt;朱色変色!AL223,1,0)</f>
        <v>0</v>
      </c>
      <c r="AM223">
        <f t="shared" si="9"/>
        <v>0</v>
      </c>
      <c r="AN223">
        <f t="shared" si="10"/>
        <v>0</v>
      </c>
      <c r="AO223">
        <f t="shared" si="11"/>
        <v>0</v>
      </c>
    </row>
    <row r="224" spans="3:41" x14ac:dyDescent="0.2">
      <c r="C224" s="6">
        <v>152</v>
      </c>
      <c r="D224" s="6">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4">
        <f>IF(実施計画様式!AL224&lt;&gt;朱色変色!AL224,1,0)</f>
        <v>0</v>
      </c>
      <c r="AM224">
        <f t="shared" si="9"/>
        <v>0</v>
      </c>
      <c r="AN224">
        <f t="shared" si="10"/>
        <v>0</v>
      </c>
      <c r="AO224">
        <f t="shared" si="11"/>
        <v>0</v>
      </c>
    </row>
    <row r="225" spans="3:41" x14ac:dyDescent="0.2">
      <c r="C225" s="6">
        <v>153</v>
      </c>
      <c r="D225" s="6">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4">
        <f>IF(実施計画様式!AL225&lt;&gt;朱色変色!AL225,1,0)</f>
        <v>0</v>
      </c>
      <c r="AM225">
        <f t="shared" si="9"/>
        <v>0</v>
      </c>
      <c r="AN225">
        <f t="shared" si="10"/>
        <v>0</v>
      </c>
      <c r="AO225">
        <f t="shared" si="11"/>
        <v>0</v>
      </c>
    </row>
    <row r="226" spans="3:41" x14ac:dyDescent="0.2">
      <c r="C226" s="6">
        <v>154</v>
      </c>
      <c r="D226" s="6">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4">
        <f>IF(実施計画様式!AL226&lt;&gt;朱色変色!AL226,1,0)</f>
        <v>0</v>
      </c>
      <c r="AM226">
        <f t="shared" si="9"/>
        <v>0</v>
      </c>
      <c r="AN226">
        <f t="shared" si="10"/>
        <v>0</v>
      </c>
      <c r="AO226">
        <f t="shared" si="11"/>
        <v>0</v>
      </c>
    </row>
    <row r="227" spans="3:41" x14ac:dyDescent="0.2">
      <c r="C227" s="6">
        <v>155</v>
      </c>
      <c r="D227" s="6">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4">
        <f>IF(実施計画様式!AL227&lt;&gt;朱色変色!AL227,1,0)</f>
        <v>0</v>
      </c>
      <c r="AM227">
        <f t="shared" si="9"/>
        <v>0</v>
      </c>
      <c r="AN227">
        <f t="shared" si="10"/>
        <v>0</v>
      </c>
      <c r="AO227">
        <f t="shared" si="11"/>
        <v>0</v>
      </c>
    </row>
    <row r="228" spans="3:41" x14ac:dyDescent="0.2">
      <c r="C228" s="6">
        <v>156</v>
      </c>
      <c r="D228" s="6">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4">
        <f>IF(実施計画様式!AL228&lt;&gt;朱色変色!AL228,1,0)</f>
        <v>0</v>
      </c>
      <c r="AM228">
        <f t="shared" si="9"/>
        <v>0</v>
      </c>
      <c r="AN228">
        <f t="shared" si="10"/>
        <v>0</v>
      </c>
      <c r="AO228">
        <f t="shared" si="11"/>
        <v>0</v>
      </c>
    </row>
    <row r="229" spans="3:41" x14ac:dyDescent="0.2">
      <c r="C229" s="6">
        <v>157</v>
      </c>
      <c r="D229" s="6">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4">
        <f>IF(実施計画様式!AL229&lt;&gt;朱色変色!AL229,1,0)</f>
        <v>0</v>
      </c>
      <c r="AM229">
        <f t="shared" si="9"/>
        <v>0</v>
      </c>
      <c r="AN229">
        <f t="shared" si="10"/>
        <v>0</v>
      </c>
      <c r="AO229">
        <f t="shared" si="11"/>
        <v>0</v>
      </c>
    </row>
    <row r="230" spans="3:41" x14ac:dyDescent="0.2">
      <c r="C230" s="6">
        <v>158</v>
      </c>
      <c r="D230" s="6">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4">
        <f>IF(実施計画様式!AL230&lt;&gt;朱色変色!AL230,1,0)</f>
        <v>0</v>
      </c>
      <c r="AM230">
        <f t="shared" si="9"/>
        <v>0</v>
      </c>
      <c r="AN230">
        <f t="shared" si="10"/>
        <v>0</v>
      </c>
      <c r="AO230">
        <f t="shared" si="11"/>
        <v>0</v>
      </c>
    </row>
    <row r="231" spans="3:41" x14ac:dyDescent="0.2">
      <c r="C231" s="6">
        <v>159</v>
      </c>
      <c r="D231" s="6">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4">
        <f>IF(実施計画様式!AL231&lt;&gt;朱色変色!AL231,1,0)</f>
        <v>0</v>
      </c>
      <c r="AM231">
        <f t="shared" si="9"/>
        <v>0</v>
      </c>
      <c r="AN231">
        <f t="shared" si="10"/>
        <v>0</v>
      </c>
      <c r="AO231">
        <f t="shared" si="11"/>
        <v>0</v>
      </c>
    </row>
    <row r="232" spans="3:41" x14ac:dyDescent="0.2">
      <c r="C232" s="6">
        <v>160</v>
      </c>
      <c r="D232" s="6">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4">
        <f>IF(実施計画様式!AL232&lt;&gt;朱色変色!AL232,1,0)</f>
        <v>0</v>
      </c>
      <c r="AM232">
        <f t="shared" si="9"/>
        <v>0</v>
      </c>
      <c r="AN232">
        <f t="shared" si="10"/>
        <v>0</v>
      </c>
      <c r="AO232">
        <f t="shared" si="11"/>
        <v>0</v>
      </c>
    </row>
    <row r="233" spans="3:41" x14ac:dyDescent="0.2">
      <c r="C233" s="6">
        <v>161</v>
      </c>
      <c r="D233" s="6">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4">
        <f>IF(実施計画様式!AL233&lt;&gt;朱色変色!AL233,1,0)</f>
        <v>0</v>
      </c>
      <c r="AM233">
        <f t="shared" si="9"/>
        <v>0</v>
      </c>
      <c r="AN233">
        <f t="shared" si="10"/>
        <v>0</v>
      </c>
      <c r="AO233">
        <f t="shared" si="11"/>
        <v>0</v>
      </c>
    </row>
    <row r="234" spans="3:41" x14ac:dyDescent="0.2">
      <c r="C234" s="6">
        <v>162</v>
      </c>
      <c r="D234" s="6">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4">
        <f>IF(実施計画様式!AL234&lt;&gt;朱色変色!AL234,1,0)</f>
        <v>0</v>
      </c>
      <c r="AM234">
        <f t="shared" si="9"/>
        <v>0</v>
      </c>
      <c r="AN234">
        <f t="shared" si="10"/>
        <v>0</v>
      </c>
      <c r="AO234">
        <f t="shared" si="11"/>
        <v>0</v>
      </c>
    </row>
    <row r="235" spans="3:41" x14ac:dyDescent="0.2">
      <c r="C235" s="6">
        <v>163</v>
      </c>
      <c r="D235" s="6">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4">
        <f>IF(実施計画様式!AL235&lt;&gt;朱色変色!AL235,1,0)</f>
        <v>0</v>
      </c>
      <c r="AM235">
        <f t="shared" si="9"/>
        <v>0</v>
      </c>
      <c r="AN235">
        <f t="shared" si="10"/>
        <v>0</v>
      </c>
      <c r="AO235">
        <f t="shared" si="11"/>
        <v>0</v>
      </c>
    </row>
    <row r="236" spans="3:41" x14ac:dyDescent="0.2">
      <c r="C236" s="6">
        <v>164</v>
      </c>
      <c r="D236" s="6">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4">
        <f>IF(実施計画様式!AL236&lt;&gt;朱色変色!AL236,1,0)</f>
        <v>0</v>
      </c>
      <c r="AM236">
        <f t="shared" si="9"/>
        <v>0</v>
      </c>
      <c r="AN236">
        <f t="shared" si="10"/>
        <v>0</v>
      </c>
      <c r="AO236">
        <f t="shared" si="11"/>
        <v>0</v>
      </c>
    </row>
    <row r="237" spans="3:41" x14ac:dyDescent="0.2">
      <c r="C237" s="6">
        <v>165</v>
      </c>
      <c r="D237" s="6">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4">
        <f>IF(実施計画様式!AL237&lt;&gt;朱色変色!AL237,1,0)</f>
        <v>0</v>
      </c>
      <c r="AM237">
        <f t="shared" si="9"/>
        <v>0</v>
      </c>
      <c r="AN237">
        <f t="shared" si="10"/>
        <v>0</v>
      </c>
      <c r="AO237">
        <f t="shared" si="11"/>
        <v>0</v>
      </c>
    </row>
    <row r="238" spans="3:41" x14ac:dyDescent="0.2">
      <c r="C238" s="6">
        <v>166</v>
      </c>
      <c r="D238" s="6">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4">
        <f>IF(実施計画様式!AL238&lt;&gt;朱色変色!AL238,1,0)</f>
        <v>0</v>
      </c>
      <c r="AM238">
        <f t="shared" si="9"/>
        <v>0</v>
      </c>
      <c r="AN238">
        <f t="shared" si="10"/>
        <v>0</v>
      </c>
      <c r="AO238">
        <f t="shared" si="11"/>
        <v>0</v>
      </c>
    </row>
    <row r="239" spans="3:41" x14ac:dyDescent="0.2">
      <c r="C239" s="6">
        <v>167</v>
      </c>
      <c r="D239" s="6">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4">
        <f>IF(実施計画様式!AL239&lt;&gt;朱色変色!AL239,1,0)</f>
        <v>0</v>
      </c>
      <c r="AM239">
        <f t="shared" si="9"/>
        <v>0</v>
      </c>
      <c r="AN239">
        <f t="shared" si="10"/>
        <v>0</v>
      </c>
      <c r="AO239">
        <f t="shared" si="11"/>
        <v>0</v>
      </c>
    </row>
    <row r="240" spans="3:41" x14ac:dyDescent="0.2">
      <c r="C240" s="6">
        <v>168</v>
      </c>
      <c r="D240" s="6">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4">
        <f>IF(実施計画様式!AL240&lt;&gt;朱色変色!AL240,1,0)</f>
        <v>0</v>
      </c>
      <c r="AM240">
        <f t="shared" si="9"/>
        <v>0</v>
      </c>
      <c r="AN240">
        <f t="shared" si="10"/>
        <v>0</v>
      </c>
      <c r="AO240">
        <f t="shared" si="11"/>
        <v>0</v>
      </c>
    </row>
    <row r="241" spans="3:41" x14ac:dyDescent="0.2">
      <c r="C241" s="6">
        <v>169</v>
      </c>
      <c r="D241" s="6">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4">
        <f>IF(実施計画様式!AL241&lt;&gt;朱色変色!AL241,1,0)</f>
        <v>0</v>
      </c>
      <c r="AM241">
        <f t="shared" si="9"/>
        <v>0</v>
      </c>
      <c r="AN241">
        <f t="shared" si="10"/>
        <v>0</v>
      </c>
      <c r="AO241">
        <f t="shared" si="11"/>
        <v>0</v>
      </c>
    </row>
    <row r="242" spans="3:41" x14ac:dyDescent="0.2">
      <c r="C242" s="6">
        <v>170</v>
      </c>
      <c r="D242" s="6">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4">
        <f>IF(実施計画様式!AL242&lt;&gt;朱色変色!AL242,1,0)</f>
        <v>0</v>
      </c>
      <c r="AM242">
        <f t="shared" si="9"/>
        <v>0</v>
      </c>
      <c r="AN242">
        <f t="shared" si="10"/>
        <v>0</v>
      </c>
      <c r="AO242">
        <f t="shared" si="11"/>
        <v>0</v>
      </c>
    </row>
    <row r="243" spans="3:41" x14ac:dyDescent="0.2">
      <c r="C243" s="6">
        <v>171</v>
      </c>
      <c r="D243" s="6">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4">
        <f>IF(実施計画様式!AL243&lt;&gt;朱色変色!AL243,1,0)</f>
        <v>0</v>
      </c>
      <c r="AM243">
        <f t="shared" si="9"/>
        <v>0</v>
      </c>
      <c r="AN243">
        <f t="shared" si="10"/>
        <v>0</v>
      </c>
      <c r="AO243">
        <f t="shared" si="11"/>
        <v>0</v>
      </c>
    </row>
    <row r="244" spans="3:41" x14ac:dyDescent="0.2">
      <c r="C244" s="6">
        <v>172</v>
      </c>
      <c r="D244" s="6">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4">
        <f>IF(実施計画様式!AL244&lt;&gt;朱色変色!AL244,1,0)</f>
        <v>0</v>
      </c>
      <c r="AM244">
        <f t="shared" si="9"/>
        <v>0</v>
      </c>
      <c r="AN244">
        <f t="shared" si="10"/>
        <v>0</v>
      </c>
      <c r="AO244">
        <f t="shared" si="11"/>
        <v>0</v>
      </c>
    </row>
    <row r="245" spans="3:41" x14ac:dyDescent="0.2">
      <c r="C245" s="6">
        <v>173</v>
      </c>
      <c r="D245" s="6">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4">
        <f>IF(実施計画様式!AL245&lt;&gt;朱色変色!AL245,1,0)</f>
        <v>0</v>
      </c>
      <c r="AM245">
        <f t="shared" si="9"/>
        <v>0</v>
      </c>
      <c r="AN245">
        <f t="shared" si="10"/>
        <v>0</v>
      </c>
      <c r="AO245">
        <f t="shared" si="11"/>
        <v>0</v>
      </c>
    </row>
    <row r="246" spans="3:41" x14ac:dyDescent="0.2">
      <c r="C246" s="6">
        <v>174</v>
      </c>
      <c r="D246" s="6">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4">
        <f>IF(実施計画様式!AL246&lt;&gt;朱色変色!AL246,1,0)</f>
        <v>0</v>
      </c>
      <c r="AM246">
        <f t="shared" si="9"/>
        <v>0</v>
      </c>
      <c r="AN246">
        <f t="shared" si="10"/>
        <v>0</v>
      </c>
      <c r="AO246">
        <f t="shared" si="11"/>
        <v>0</v>
      </c>
    </row>
    <row r="247" spans="3:41" x14ac:dyDescent="0.2">
      <c r="C247" s="6">
        <v>175</v>
      </c>
      <c r="D247" s="6">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4">
        <f>IF(実施計画様式!AL247&lt;&gt;朱色変色!AL247,1,0)</f>
        <v>0</v>
      </c>
      <c r="AM247">
        <f t="shared" si="9"/>
        <v>0</v>
      </c>
      <c r="AN247">
        <f t="shared" si="10"/>
        <v>0</v>
      </c>
      <c r="AO247">
        <f t="shared" si="11"/>
        <v>0</v>
      </c>
    </row>
    <row r="248" spans="3:41" x14ac:dyDescent="0.2">
      <c r="C248" s="6">
        <v>176</v>
      </c>
      <c r="D248" s="6">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4">
        <f>IF(実施計画様式!AL248&lt;&gt;朱色変色!AL248,1,0)</f>
        <v>0</v>
      </c>
      <c r="AM248">
        <f t="shared" si="9"/>
        <v>0</v>
      </c>
      <c r="AN248">
        <f t="shared" si="10"/>
        <v>0</v>
      </c>
      <c r="AO248">
        <f t="shared" si="11"/>
        <v>0</v>
      </c>
    </row>
    <row r="249" spans="3:41" x14ac:dyDescent="0.2">
      <c r="C249" s="6">
        <v>177</v>
      </c>
      <c r="D249" s="6">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4">
        <f>IF(実施計画様式!AL249&lt;&gt;朱色変色!AL249,1,0)</f>
        <v>0</v>
      </c>
      <c r="AM249">
        <f t="shared" si="9"/>
        <v>0</v>
      </c>
      <c r="AN249">
        <f t="shared" si="10"/>
        <v>0</v>
      </c>
      <c r="AO249">
        <f t="shared" si="11"/>
        <v>0</v>
      </c>
    </row>
    <row r="250" spans="3:41" x14ac:dyDescent="0.2">
      <c r="C250" s="6">
        <v>178</v>
      </c>
      <c r="D250" s="6">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4">
        <f>IF(実施計画様式!AL250&lt;&gt;朱色変色!AL250,1,0)</f>
        <v>0</v>
      </c>
      <c r="AM250">
        <f t="shared" si="9"/>
        <v>0</v>
      </c>
      <c r="AN250">
        <f t="shared" si="10"/>
        <v>0</v>
      </c>
      <c r="AO250">
        <f t="shared" si="11"/>
        <v>0</v>
      </c>
    </row>
    <row r="251" spans="3:41" x14ac:dyDescent="0.2">
      <c r="C251" s="6">
        <v>179</v>
      </c>
      <c r="D251" s="6">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4">
        <f>IF(実施計画様式!AL251&lt;&gt;朱色変色!AL251,1,0)</f>
        <v>0</v>
      </c>
      <c r="AM251">
        <f t="shared" si="9"/>
        <v>0</v>
      </c>
      <c r="AN251">
        <f t="shared" si="10"/>
        <v>0</v>
      </c>
      <c r="AO251">
        <f t="shared" si="11"/>
        <v>0</v>
      </c>
    </row>
    <row r="252" spans="3:41" x14ac:dyDescent="0.2">
      <c r="C252" s="6">
        <v>180</v>
      </c>
      <c r="D252" s="6">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4">
        <f>IF(実施計画様式!AL252&lt;&gt;朱色変色!AL252,1,0)</f>
        <v>0</v>
      </c>
      <c r="AM252">
        <f t="shared" si="9"/>
        <v>0</v>
      </c>
      <c r="AN252">
        <f t="shared" si="10"/>
        <v>0</v>
      </c>
      <c r="AO252">
        <f t="shared" si="11"/>
        <v>0</v>
      </c>
    </row>
    <row r="253" spans="3:41" x14ac:dyDescent="0.2">
      <c r="C253" s="6">
        <v>181</v>
      </c>
      <c r="D253" s="6">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4">
        <f>IF(実施計画様式!AL253&lt;&gt;朱色変色!AL253,1,0)</f>
        <v>0</v>
      </c>
      <c r="AM253">
        <f t="shared" si="9"/>
        <v>0</v>
      </c>
      <c r="AN253">
        <f t="shared" si="10"/>
        <v>0</v>
      </c>
      <c r="AO253">
        <f t="shared" si="11"/>
        <v>0</v>
      </c>
    </row>
    <row r="254" spans="3:41" x14ac:dyDescent="0.2">
      <c r="C254" s="6">
        <v>182</v>
      </c>
      <c r="D254" s="6">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4">
        <f>IF(実施計画様式!AL254&lt;&gt;朱色変色!AL254,1,0)</f>
        <v>0</v>
      </c>
      <c r="AM254">
        <f t="shared" si="9"/>
        <v>0</v>
      </c>
      <c r="AN254">
        <f t="shared" si="10"/>
        <v>0</v>
      </c>
      <c r="AO254">
        <f t="shared" si="11"/>
        <v>0</v>
      </c>
    </row>
    <row r="255" spans="3:41" x14ac:dyDescent="0.2">
      <c r="C255" s="6">
        <v>183</v>
      </c>
      <c r="D255" s="6">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4">
        <f>IF(実施計画様式!AL255&lt;&gt;朱色変色!AL255,1,0)</f>
        <v>0</v>
      </c>
      <c r="AM255">
        <f t="shared" si="9"/>
        <v>0</v>
      </c>
      <c r="AN255">
        <f t="shared" si="10"/>
        <v>0</v>
      </c>
      <c r="AO255">
        <f t="shared" si="11"/>
        <v>0</v>
      </c>
    </row>
    <row r="256" spans="3:41" x14ac:dyDescent="0.2">
      <c r="C256" s="6">
        <v>184</v>
      </c>
      <c r="D256" s="6">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4">
        <f>IF(実施計画様式!AL256&lt;&gt;朱色変色!AL256,1,0)</f>
        <v>0</v>
      </c>
      <c r="AM256">
        <f t="shared" si="9"/>
        <v>0</v>
      </c>
      <c r="AN256">
        <f t="shared" si="10"/>
        <v>0</v>
      </c>
      <c r="AO256">
        <f t="shared" si="11"/>
        <v>0</v>
      </c>
    </row>
    <row r="257" spans="3:41" x14ac:dyDescent="0.2">
      <c r="C257" s="6">
        <v>185</v>
      </c>
      <c r="D257" s="6">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4">
        <f>IF(実施計画様式!AL257&lt;&gt;朱色変色!AL257,1,0)</f>
        <v>0</v>
      </c>
      <c r="AM257">
        <f t="shared" si="9"/>
        <v>0</v>
      </c>
      <c r="AN257">
        <f t="shared" si="10"/>
        <v>0</v>
      </c>
      <c r="AO257">
        <f t="shared" si="11"/>
        <v>0</v>
      </c>
    </row>
    <row r="258" spans="3:41" x14ac:dyDescent="0.2">
      <c r="C258" s="6">
        <v>186</v>
      </c>
      <c r="D258" s="6">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4">
        <f>IF(実施計画様式!AL258&lt;&gt;朱色変色!AL258,1,0)</f>
        <v>0</v>
      </c>
      <c r="AM258">
        <f t="shared" si="9"/>
        <v>0</v>
      </c>
      <c r="AN258">
        <f t="shared" si="10"/>
        <v>0</v>
      </c>
      <c r="AO258">
        <f t="shared" si="11"/>
        <v>0</v>
      </c>
    </row>
    <row r="259" spans="3:41" x14ac:dyDescent="0.2">
      <c r="C259" s="6">
        <v>187</v>
      </c>
      <c r="D259" s="6">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4">
        <f>IF(実施計画様式!AL259&lt;&gt;朱色変色!AL259,1,0)</f>
        <v>0</v>
      </c>
      <c r="AM259">
        <f t="shared" si="9"/>
        <v>0</v>
      </c>
      <c r="AN259">
        <f t="shared" si="10"/>
        <v>0</v>
      </c>
      <c r="AO259">
        <f t="shared" si="11"/>
        <v>0</v>
      </c>
    </row>
    <row r="260" spans="3:41" x14ac:dyDescent="0.2">
      <c r="C260" s="6">
        <v>188</v>
      </c>
      <c r="D260" s="6">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4">
        <f>IF(実施計画様式!AL260&lt;&gt;朱色変色!AL260,1,0)</f>
        <v>0</v>
      </c>
      <c r="AM260">
        <f t="shared" si="9"/>
        <v>0</v>
      </c>
      <c r="AN260">
        <f t="shared" si="10"/>
        <v>0</v>
      </c>
      <c r="AO260">
        <f t="shared" si="11"/>
        <v>0</v>
      </c>
    </row>
    <row r="261" spans="3:41" x14ac:dyDescent="0.2">
      <c r="C261" s="6">
        <v>189</v>
      </c>
      <c r="D261" s="6">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4">
        <f>IF(実施計画様式!AL261&lt;&gt;朱色変色!AL261,1,0)</f>
        <v>0</v>
      </c>
      <c r="AM261">
        <f t="shared" si="9"/>
        <v>0</v>
      </c>
      <c r="AN261">
        <f t="shared" si="10"/>
        <v>0</v>
      </c>
      <c r="AO261">
        <f t="shared" si="11"/>
        <v>0</v>
      </c>
    </row>
    <row r="262" spans="3:41" x14ac:dyDescent="0.2">
      <c r="C262" s="6">
        <v>190</v>
      </c>
      <c r="D262" s="6">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4">
        <f>IF(実施計画様式!AL262&lt;&gt;朱色変色!AL262,1,0)</f>
        <v>0</v>
      </c>
      <c r="AM262">
        <f t="shared" si="9"/>
        <v>0</v>
      </c>
      <c r="AN262">
        <f t="shared" si="10"/>
        <v>0</v>
      </c>
      <c r="AO262">
        <f t="shared" si="11"/>
        <v>0</v>
      </c>
    </row>
    <row r="263" spans="3:41" x14ac:dyDescent="0.2">
      <c r="C263" s="6">
        <v>191</v>
      </c>
      <c r="D263" s="6">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4">
        <f>IF(実施計画様式!AL263&lt;&gt;朱色変色!AL263,1,0)</f>
        <v>0</v>
      </c>
      <c r="AM263">
        <f t="shared" si="9"/>
        <v>0</v>
      </c>
      <c r="AN263">
        <f t="shared" si="10"/>
        <v>0</v>
      </c>
      <c r="AO263">
        <f t="shared" si="11"/>
        <v>0</v>
      </c>
    </row>
    <row r="264" spans="3:41" x14ac:dyDescent="0.2">
      <c r="C264" s="6">
        <v>192</v>
      </c>
      <c r="D264" s="6">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4">
        <f>IF(実施計画様式!AL264&lt;&gt;朱色変色!AL264,1,0)</f>
        <v>0</v>
      </c>
      <c r="AM264">
        <f t="shared" si="9"/>
        <v>0</v>
      </c>
      <c r="AN264">
        <f t="shared" si="10"/>
        <v>0</v>
      </c>
      <c r="AO264">
        <f t="shared" si="11"/>
        <v>0</v>
      </c>
    </row>
    <row r="265" spans="3:41" x14ac:dyDescent="0.2">
      <c r="C265" s="6">
        <v>193</v>
      </c>
      <c r="D265" s="6">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4">
        <f>IF(実施計画様式!AL265&lt;&gt;朱色変色!AL265,1,0)</f>
        <v>0</v>
      </c>
      <c r="AM265">
        <f t="shared" si="9"/>
        <v>0</v>
      </c>
      <c r="AN265">
        <f t="shared" si="10"/>
        <v>0</v>
      </c>
      <c r="AO265">
        <f t="shared" si="11"/>
        <v>0</v>
      </c>
    </row>
    <row r="266" spans="3:41" x14ac:dyDescent="0.2">
      <c r="C266" s="6">
        <v>194</v>
      </c>
      <c r="D266" s="6">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4">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2">
      <c r="C267" s="6">
        <v>195</v>
      </c>
      <c r="D267" s="6">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4">
        <f>IF(実施計画様式!AL267&lt;&gt;朱色変色!AL267,1,0)</f>
        <v>0</v>
      </c>
      <c r="AM267">
        <f t="shared" si="12"/>
        <v>0</v>
      </c>
      <c r="AN267">
        <f t="shared" si="13"/>
        <v>0</v>
      </c>
      <c r="AO267">
        <f t="shared" si="14"/>
        <v>0</v>
      </c>
    </row>
    <row r="268" spans="3:41" x14ac:dyDescent="0.2">
      <c r="C268" s="6">
        <v>196</v>
      </c>
      <c r="D268" s="6">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4">
        <f>IF(実施計画様式!AL268&lt;&gt;朱色変色!AL268,1,0)</f>
        <v>0</v>
      </c>
      <c r="AM268">
        <f t="shared" si="12"/>
        <v>0</v>
      </c>
      <c r="AN268">
        <f t="shared" si="13"/>
        <v>0</v>
      </c>
      <c r="AO268">
        <f t="shared" si="14"/>
        <v>0</v>
      </c>
    </row>
    <row r="269" spans="3:41" x14ac:dyDescent="0.2">
      <c r="C269" s="6">
        <v>197</v>
      </c>
      <c r="D269" s="6">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4">
        <f>IF(実施計画様式!AL269&lt;&gt;朱色変色!AL269,1,0)</f>
        <v>0</v>
      </c>
      <c r="AM269">
        <f t="shared" si="12"/>
        <v>0</v>
      </c>
      <c r="AN269">
        <f t="shared" si="13"/>
        <v>0</v>
      </c>
      <c r="AO269">
        <f t="shared" si="14"/>
        <v>0</v>
      </c>
    </row>
    <row r="270" spans="3:41" x14ac:dyDescent="0.2">
      <c r="C270" s="6">
        <v>198</v>
      </c>
      <c r="D270" s="6">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4">
        <f>IF(実施計画様式!AL270&lt;&gt;朱色変色!AL270,1,0)</f>
        <v>0</v>
      </c>
      <c r="AM270">
        <f t="shared" si="12"/>
        <v>0</v>
      </c>
      <c r="AN270">
        <f t="shared" si="13"/>
        <v>0</v>
      </c>
      <c r="AO270">
        <f t="shared" si="14"/>
        <v>0</v>
      </c>
    </row>
    <row r="271" spans="3:41" x14ac:dyDescent="0.2">
      <c r="C271" s="6">
        <v>199</v>
      </c>
      <c r="D271" s="6">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4">
        <f>IF(実施計画様式!AL271&lt;&gt;朱色変色!AL271,1,0)</f>
        <v>0</v>
      </c>
      <c r="AM271">
        <f t="shared" si="12"/>
        <v>0</v>
      </c>
      <c r="AN271">
        <f t="shared" si="13"/>
        <v>0</v>
      </c>
      <c r="AO271">
        <f t="shared" si="14"/>
        <v>0</v>
      </c>
    </row>
    <row r="272" spans="3:41" x14ac:dyDescent="0.2">
      <c r="C272" s="6">
        <v>200</v>
      </c>
      <c r="D272" s="6">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4">
        <f>IF(実施計画様式!AL272&lt;&gt;朱色変色!AL272,1,0)</f>
        <v>0</v>
      </c>
      <c r="AM272">
        <f t="shared" si="12"/>
        <v>0</v>
      </c>
      <c r="AN272">
        <f t="shared" si="13"/>
        <v>0</v>
      </c>
      <c r="AO272">
        <f t="shared" si="14"/>
        <v>0</v>
      </c>
    </row>
    <row r="273" spans="3:41" x14ac:dyDescent="0.2">
      <c r="C273" s="6">
        <v>201</v>
      </c>
      <c r="D273" s="6">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4">
        <f>IF(実施計画様式!AL273&lt;&gt;朱色変色!AL273,1,0)</f>
        <v>0</v>
      </c>
      <c r="AM273">
        <f t="shared" si="12"/>
        <v>0</v>
      </c>
      <c r="AN273">
        <f t="shared" si="13"/>
        <v>0</v>
      </c>
      <c r="AO273">
        <f t="shared" si="14"/>
        <v>0</v>
      </c>
    </row>
    <row r="274" spans="3:41" x14ac:dyDescent="0.2">
      <c r="C274" s="6">
        <v>202</v>
      </c>
      <c r="D274" s="6">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4">
        <f>IF(実施計画様式!AL274&lt;&gt;朱色変色!AL274,1,0)</f>
        <v>0</v>
      </c>
      <c r="AM274">
        <f t="shared" si="12"/>
        <v>0</v>
      </c>
      <c r="AN274">
        <f t="shared" si="13"/>
        <v>0</v>
      </c>
      <c r="AO274">
        <f t="shared" si="14"/>
        <v>0</v>
      </c>
    </row>
    <row r="275" spans="3:41" x14ac:dyDescent="0.2">
      <c r="C275" s="6">
        <v>203</v>
      </c>
      <c r="D275" s="6">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4">
        <f>IF(実施計画様式!AL275&lt;&gt;朱色変色!AL275,1,0)</f>
        <v>0</v>
      </c>
      <c r="AM275">
        <f t="shared" si="12"/>
        <v>0</v>
      </c>
      <c r="AN275">
        <f t="shared" si="13"/>
        <v>0</v>
      </c>
      <c r="AO275">
        <f t="shared" si="14"/>
        <v>0</v>
      </c>
    </row>
    <row r="276" spans="3:41" x14ac:dyDescent="0.2">
      <c r="C276" s="6">
        <v>204</v>
      </c>
      <c r="D276" s="6">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4">
        <f>IF(実施計画様式!AL276&lt;&gt;朱色変色!AL276,1,0)</f>
        <v>0</v>
      </c>
      <c r="AM276">
        <f t="shared" si="12"/>
        <v>0</v>
      </c>
      <c r="AN276">
        <f t="shared" si="13"/>
        <v>0</v>
      </c>
      <c r="AO276">
        <f t="shared" si="14"/>
        <v>0</v>
      </c>
    </row>
    <row r="277" spans="3:41" x14ac:dyDescent="0.2">
      <c r="C277" s="6">
        <v>205</v>
      </c>
      <c r="D277" s="6">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4">
        <f>IF(実施計画様式!AL277&lt;&gt;朱色変色!AL277,1,0)</f>
        <v>0</v>
      </c>
      <c r="AM277">
        <f t="shared" si="12"/>
        <v>0</v>
      </c>
      <c r="AN277">
        <f t="shared" si="13"/>
        <v>0</v>
      </c>
      <c r="AO277">
        <f t="shared" si="14"/>
        <v>0</v>
      </c>
    </row>
    <row r="278" spans="3:41" x14ac:dyDescent="0.2">
      <c r="C278" s="6">
        <v>206</v>
      </c>
      <c r="D278" s="6">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4">
        <f>IF(実施計画様式!AL278&lt;&gt;朱色変色!AL278,1,0)</f>
        <v>0</v>
      </c>
      <c r="AM278">
        <f t="shared" si="12"/>
        <v>0</v>
      </c>
      <c r="AN278">
        <f t="shared" si="13"/>
        <v>0</v>
      </c>
      <c r="AO278">
        <f t="shared" si="14"/>
        <v>0</v>
      </c>
    </row>
    <row r="279" spans="3:41" x14ac:dyDescent="0.2">
      <c r="C279" s="6">
        <v>207</v>
      </c>
      <c r="D279" s="6">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4">
        <f>IF(実施計画様式!AL279&lt;&gt;朱色変色!AL279,1,0)</f>
        <v>0</v>
      </c>
      <c r="AM279">
        <f t="shared" si="12"/>
        <v>0</v>
      </c>
      <c r="AN279">
        <f t="shared" si="13"/>
        <v>0</v>
      </c>
      <c r="AO279">
        <f t="shared" si="14"/>
        <v>0</v>
      </c>
    </row>
    <row r="280" spans="3:41" x14ac:dyDescent="0.2">
      <c r="C280" s="6">
        <v>208</v>
      </c>
      <c r="D280" s="6">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4">
        <f>IF(実施計画様式!AL280&lt;&gt;朱色変色!AL280,1,0)</f>
        <v>0</v>
      </c>
      <c r="AM280">
        <f t="shared" si="12"/>
        <v>0</v>
      </c>
      <c r="AN280">
        <f t="shared" si="13"/>
        <v>0</v>
      </c>
      <c r="AO280">
        <f t="shared" si="14"/>
        <v>0</v>
      </c>
    </row>
    <row r="281" spans="3:41" x14ac:dyDescent="0.2">
      <c r="C281" s="6">
        <v>209</v>
      </c>
      <c r="D281" s="6">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4">
        <f>IF(実施計画様式!AL281&lt;&gt;朱色変色!AL281,1,0)</f>
        <v>0</v>
      </c>
      <c r="AM281">
        <f t="shared" si="12"/>
        <v>0</v>
      </c>
      <c r="AN281">
        <f t="shared" si="13"/>
        <v>0</v>
      </c>
      <c r="AO281">
        <f t="shared" si="14"/>
        <v>0</v>
      </c>
    </row>
    <row r="282" spans="3:41" x14ac:dyDescent="0.2">
      <c r="C282" s="6">
        <v>210</v>
      </c>
      <c r="D282" s="6">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4">
        <f>IF(実施計画様式!AL282&lt;&gt;朱色変色!AL282,1,0)</f>
        <v>0</v>
      </c>
      <c r="AM282">
        <f t="shared" si="12"/>
        <v>0</v>
      </c>
      <c r="AN282">
        <f t="shared" si="13"/>
        <v>0</v>
      </c>
      <c r="AO282">
        <f t="shared" si="14"/>
        <v>0</v>
      </c>
    </row>
    <row r="283" spans="3:41" x14ac:dyDescent="0.2">
      <c r="C283" s="6">
        <v>211</v>
      </c>
      <c r="D283" s="6">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4">
        <f>IF(実施計画様式!AL283&lt;&gt;朱色変色!AL283,1,0)</f>
        <v>0</v>
      </c>
      <c r="AM283">
        <f t="shared" si="12"/>
        <v>0</v>
      </c>
      <c r="AN283">
        <f t="shared" si="13"/>
        <v>0</v>
      </c>
      <c r="AO283">
        <f t="shared" si="14"/>
        <v>0</v>
      </c>
    </row>
    <row r="284" spans="3:41" x14ac:dyDescent="0.2">
      <c r="C284" s="6">
        <v>212</v>
      </c>
      <c r="D284" s="6">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4">
        <f>IF(実施計画様式!AL284&lt;&gt;朱色変色!AL284,1,0)</f>
        <v>0</v>
      </c>
      <c r="AM284">
        <f t="shared" si="12"/>
        <v>0</v>
      </c>
      <c r="AN284">
        <f t="shared" si="13"/>
        <v>0</v>
      </c>
      <c r="AO284">
        <f t="shared" si="14"/>
        <v>0</v>
      </c>
    </row>
    <row r="285" spans="3:41" x14ac:dyDescent="0.2">
      <c r="C285" s="6">
        <v>213</v>
      </c>
      <c r="D285" s="6">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4">
        <f>IF(実施計画様式!AL285&lt;&gt;朱色変色!AL285,1,0)</f>
        <v>0</v>
      </c>
      <c r="AM285">
        <f t="shared" si="12"/>
        <v>0</v>
      </c>
      <c r="AN285">
        <f t="shared" si="13"/>
        <v>0</v>
      </c>
      <c r="AO285">
        <f t="shared" si="14"/>
        <v>0</v>
      </c>
    </row>
    <row r="286" spans="3:41" x14ac:dyDescent="0.2">
      <c r="C286" s="6">
        <v>214</v>
      </c>
      <c r="D286" s="6">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4">
        <f>IF(実施計画様式!AL286&lt;&gt;朱色変色!AL286,1,0)</f>
        <v>0</v>
      </c>
      <c r="AM286">
        <f t="shared" si="12"/>
        <v>0</v>
      </c>
      <c r="AN286">
        <f t="shared" si="13"/>
        <v>0</v>
      </c>
      <c r="AO286">
        <f t="shared" si="14"/>
        <v>0</v>
      </c>
    </row>
    <row r="287" spans="3:41" x14ac:dyDescent="0.2">
      <c r="C287" s="6">
        <v>215</v>
      </c>
      <c r="D287" s="6">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4">
        <f>IF(実施計画様式!AL287&lt;&gt;朱色変色!AL287,1,0)</f>
        <v>0</v>
      </c>
      <c r="AM287">
        <f t="shared" si="12"/>
        <v>0</v>
      </c>
      <c r="AN287">
        <f t="shared" si="13"/>
        <v>0</v>
      </c>
      <c r="AO287">
        <f t="shared" si="14"/>
        <v>0</v>
      </c>
    </row>
    <row r="288" spans="3:41" x14ac:dyDescent="0.2">
      <c r="C288" s="6">
        <v>216</v>
      </c>
      <c r="D288" s="6">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4">
        <f>IF(実施計画様式!AL288&lt;&gt;朱色変色!AL288,1,0)</f>
        <v>0</v>
      </c>
      <c r="AM288">
        <f t="shared" si="12"/>
        <v>0</v>
      </c>
      <c r="AN288">
        <f t="shared" si="13"/>
        <v>0</v>
      </c>
      <c r="AO288">
        <f t="shared" si="14"/>
        <v>0</v>
      </c>
    </row>
    <row r="289" spans="3:41" x14ac:dyDescent="0.2">
      <c r="C289" s="6">
        <v>217</v>
      </c>
      <c r="D289" s="6">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4">
        <f>IF(実施計画様式!AL289&lt;&gt;朱色変色!AL289,1,0)</f>
        <v>0</v>
      </c>
      <c r="AM289">
        <f t="shared" si="12"/>
        <v>0</v>
      </c>
      <c r="AN289">
        <f t="shared" si="13"/>
        <v>0</v>
      </c>
      <c r="AO289">
        <f t="shared" si="14"/>
        <v>0</v>
      </c>
    </row>
    <row r="290" spans="3:41" x14ac:dyDescent="0.2">
      <c r="C290" s="6">
        <v>218</v>
      </c>
      <c r="D290" s="6">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4">
        <f>IF(実施計画様式!AL290&lt;&gt;朱色変色!AL290,1,0)</f>
        <v>0</v>
      </c>
      <c r="AM290">
        <f t="shared" si="12"/>
        <v>0</v>
      </c>
      <c r="AN290">
        <f t="shared" si="13"/>
        <v>0</v>
      </c>
      <c r="AO290">
        <f t="shared" si="14"/>
        <v>0</v>
      </c>
    </row>
    <row r="291" spans="3:41" x14ac:dyDescent="0.2">
      <c r="C291" s="6">
        <v>219</v>
      </c>
      <c r="D291" s="6">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4">
        <f>IF(実施計画様式!AL291&lt;&gt;朱色変色!AL291,1,0)</f>
        <v>0</v>
      </c>
      <c r="AM291">
        <f t="shared" si="12"/>
        <v>0</v>
      </c>
      <c r="AN291">
        <f t="shared" si="13"/>
        <v>0</v>
      </c>
      <c r="AO291">
        <f t="shared" si="14"/>
        <v>0</v>
      </c>
    </row>
    <row r="292" spans="3:41" x14ac:dyDescent="0.2">
      <c r="C292" s="6">
        <v>220</v>
      </c>
      <c r="D292" s="6">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4">
        <f>IF(実施計画様式!AL292&lt;&gt;朱色変色!AL292,1,0)</f>
        <v>0</v>
      </c>
      <c r="AM292">
        <f t="shared" si="12"/>
        <v>0</v>
      </c>
      <c r="AN292">
        <f t="shared" si="13"/>
        <v>0</v>
      </c>
      <c r="AO292">
        <f t="shared" si="14"/>
        <v>0</v>
      </c>
    </row>
    <row r="293" spans="3:41" x14ac:dyDescent="0.2">
      <c r="C293" s="6">
        <v>221</v>
      </c>
      <c r="D293" s="6">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4">
        <f>IF(実施計画様式!AL293&lt;&gt;朱色変色!AL293,1,0)</f>
        <v>0</v>
      </c>
      <c r="AM293">
        <f t="shared" si="12"/>
        <v>0</v>
      </c>
      <c r="AN293">
        <f t="shared" si="13"/>
        <v>0</v>
      </c>
      <c r="AO293">
        <f t="shared" si="14"/>
        <v>0</v>
      </c>
    </row>
    <row r="294" spans="3:41" x14ac:dyDescent="0.2">
      <c r="C294" s="6">
        <v>222</v>
      </c>
      <c r="D294" s="6">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4">
        <f>IF(実施計画様式!AL294&lt;&gt;朱色変色!AL294,1,0)</f>
        <v>0</v>
      </c>
      <c r="AM294">
        <f t="shared" si="12"/>
        <v>0</v>
      </c>
      <c r="AN294">
        <f t="shared" si="13"/>
        <v>0</v>
      </c>
      <c r="AO294">
        <f t="shared" si="14"/>
        <v>0</v>
      </c>
    </row>
    <row r="295" spans="3:41" x14ac:dyDescent="0.2">
      <c r="C295" s="6">
        <v>223</v>
      </c>
      <c r="D295" s="6">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4">
        <f>IF(実施計画様式!AL295&lt;&gt;朱色変色!AL295,1,0)</f>
        <v>0</v>
      </c>
      <c r="AM295">
        <f t="shared" si="12"/>
        <v>0</v>
      </c>
      <c r="AN295">
        <f t="shared" si="13"/>
        <v>0</v>
      </c>
      <c r="AO295">
        <f t="shared" si="14"/>
        <v>0</v>
      </c>
    </row>
    <row r="296" spans="3:41" x14ac:dyDescent="0.2">
      <c r="C296" s="6">
        <v>224</v>
      </c>
      <c r="D296" s="6">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4">
        <f>IF(実施計画様式!AL296&lt;&gt;朱色変色!AL296,1,0)</f>
        <v>0</v>
      </c>
      <c r="AM296">
        <f t="shared" si="12"/>
        <v>0</v>
      </c>
      <c r="AN296">
        <f t="shared" si="13"/>
        <v>0</v>
      </c>
      <c r="AO296">
        <f t="shared" si="14"/>
        <v>0</v>
      </c>
    </row>
    <row r="297" spans="3:41" x14ac:dyDescent="0.2">
      <c r="C297" s="6">
        <v>225</v>
      </c>
      <c r="D297" s="6">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4">
        <f>IF(実施計画様式!AL297&lt;&gt;朱色変色!AL297,1,0)</f>
        <v>0</v>
      </c>
      <c r="AM297">
        <f t="shared" si="12"/>
        <v>0</v>
      </c>
      <c r="AN297">
        <f t="shared" si="13"/>
        <v>0</v>
      </c>
      <c r="AO297">
        <f t="shared" si="14"/>
        <v>0</v>
      </c>
    </row>
    <row r="298" spans="3:41" x14ac:dyDescent="0.2">
      <c r="C298" s="6">
        <v>226</v>
      </c>
      <c r="D298" s="6">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4">
        <f>IF(実施計画様式!AL298&lt;&gt;朱色変色!AL298,1,0)</f>
        <v>0</v>
      </c>
      <c r="AM298">
        <f t="shared" si="12"/>
        <v>0</v>
      </c>
      <c r="AN298">
        <f t="shared" si="13"/>
        <v>0</v>
      </c>
      <c r="AO298">
        <f t="shared" si="14"/>
        <v>0</v>
      </c>
    </row>
    <row r="299" spans="3:41" x14ac:dyDescent="0.2">
      <c r="C299" s="6">
        <v>227</v>
      </c>
      <c r="D299" s="6">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4">
        <f>IF(実施計画様式!AL299&lt;&gt;朱色変色!AL299,1,0)</f>
        <v>0</v>
      </c>
      <c r="AM299">
        <f t="shared" si="12"/>
        <v>0</v>
      </c>
      <c r="AN299">
        <f t="shared" si="13"/>
        <v>0</v>
      </c>
      <c r="AO299">
        <f t="shared" si="14"/>
        <v>0</v>
      </c>
    </row>
    <row r="300" spans="3:41" x14ac:dyDescent="0.2">
      <c r="C300" s="6">
        <v>228</v>
      </c>
      <c r="D300" s="6">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4">
        <f>IF(実施計画様式!AL300&lt;&gt;朱色変色!AL300,1,0)</f>
        <v>0</v>
      </c>
      <c r="AM300">
        <f t="shared" si="12"/>
        <v>0</v>
      </c>
      <c r="AN300">
        <f t="shared" si="13"/>
        <v>0</v>
      </c>
      <c r="AO300">
        <f t="shared" si="14"/>
        <v>0</v>
      </c>
    </row>
    <row r="301" spans="3:41" x14ac:dyDescent="0.2">
      <c r="C301" s="6">
        <v>229</v>
      </c>
      <c r="D301" s="6">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4">
        <f>IF(実施計画様式!AL301&lt;&gt;朱色変色!AL301,1,0)</f>
        <v>0</v>
      </c>
      <c r="AM301">
        <f t="shared" si="12"/>
        <v>0</v>
      </c>
      <c r="AN301">
        <f t="shared" si="13"/>
        <v>0</v>
      </c>
      <c r="AO301">
        <f t="shared" si="14"/>
        <v>0</v>
      </c>
    </row>
    <row r="302" spans="3:41" x14ac:dyDescent="0.2">
      <c r="C302" s="6">
        <v>230</v>
      </c>
      <c r="D302" s="6">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4">
        <f>IF(実施計画様式!AL302&lt;&gt;朱色変色!AL302,1,0)</f>
        <v>0</v>
      </c>
      <c r="AM302">
        <f t="shared" si="12"/>
        <v>0</v>
      </c>
      <c r="AN302">
        <f t="shared" si="13"/>
        <v>0</v>
      </c>
      <c r="AO302">
        <f t="shared" si="14"/>
        <v>0</v>
      </c>
    </row>
    <row r="303" spans="3:41" x14ac:dyDescent="0.2">
      <c r="C303" s="6">
        <v>231</v>
      </c>
      <c r="D303" s="6">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4">
        <f>IF(実施計画様式!AL303&lt;&gt;朱色変色!AL303,1,0)</f>
        <v>0</v>
      </c>
      <c r="AM303">
        <f t="shared" si="12"/>
        <v>0</v>
      </c>
      <c r="AN303">
        <f t="shared" si="13"/>
        <v>0</v>
      </c>
      <c r="AO303">
        <f t="shared" si="14"/>
        <v>0</v>
      </c>
    </row>
    <row r="304" spans="3:41" x14ac:dyDescent="0.2">
      <c r="C304" s="6">
        <v>232</v>
      </c>
      <c r="D304" s="6">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4">
        <f>IF(実施計画様式!AL304&lt;&gt;朱色変色!AL304,1,0)</f>
        <v>0</v>
      </c>
      <c r="AM304">
        <f t="shared" si="12"/>
        <v>0</v>
      </c>
      <c r="AN304">
        <f t="shared" si="13"/>
        <v>0</v>
      </c>
      <c r="AO304">
        <f t="shared" si="14"/>
        <v>0</v>
      </c>
    </row>
    <row r="305" spans="3:41" x14ac:dyDescent="0.2">
      <c r="C305" s="6">
        <v>233</v>
      </c>
      <c r="D305" s="6">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4">
        <f>IF(実施計画様式!AL305&lt;&gt;朱色変色!AL305,1,0)</f>
        <v>0</v>
      </c>
      <c r="AM305">
        <f t="shared" si="12"/>
        <v>0</v>
      </c>
      <c r="AN305">
        <f t="shared" si="13"/>
        <v>0</v>
      </c>
      <c r="AO305">
        <f t="shared" si="14"/>
        <v>0</v>
      </c>
    </row>
    <row r="306" spans="3:41" x14ac:dyDescent="0.2">
      <c r="C306" s="6">
        <v>234</v>
      </c>
      <c r="D306" s="6">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4">
        <f>IF(実施計画様式!AL306&lt;&gt;朱色変色!AL306,1,0)</f>
        <v>0</v>
      </c>
      <c r="AM306">
        <f t="shared" si="12"/>
        <v>0</v>
      </c>
      <c r="AN306">
        <f t="shared" si="13"/>
        <v>0</v>
      </c>
      <c r="AO306">
        <f t="shared" si="14"/>
        <v>0</v>
      </c>
    </row>
    <row r="307" spans="3:41" x14ac:dyDescent="0.2">
      <c r="C307" s="6">
        <v>235</v>
      </c>
      <c r="D307" s="6">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4">
        <f>IF(実施計画様式!AL307&lt;&gt;朱色変色!AL307,1,0)</f>
        <v>0</v>
      </c>
      <c r="AM307">
        <f t="shared" si="12"/>
        <v>0</v>
      </c>
      <c r="AN307">
        <f t="shared" si="13"/>
        <v>0</v>
      </c>
      <c r="AO307">
        <f t="shared" si="14"/>
        <v>0</v>
      </c>
    </row>
    <row r="308" spans="3:41" x14ac:dyDescent="0.2">
      <c r="C308" s="6">
        <v>236</v>
      </c>
      <c r="D308" s="6">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4">
        <f>IF(実施計画様式!AL308&lt;&gt;朱色変色!AL308,1,0)</f>
        <v>0</v>
      </c>
      <c r="AM308">
        <f t="shared" si="12"/>
        <v>0</v>
      </c>
      <c r="AN308">
        <f t="shared" si="13"/>
        <v>0</v>
      </c>
      <c r="AO308">
        <f t="shared" si="14"/>
        <v>0</v>
      </c>
    </row>
    <row r="309" spans="3:41" x14ac:dyDescent="0.2">
      <c r="C309" s="6">
        <v>237</v>
      </c>
      <c r="D309" s="6">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4">
        <f>IF(実施計画様式!AL309&lt;&gt;朱色変色!AL309,1,0)</f>
        <v>0</v>
      </c>
      <c r="AM309">
        <f t="shared" si="12"/>
        <v>0</v>
      </c>
      <c r="AN309">
        <f t="shared" si="13"/>
        <v>0</v>
      </c>
      <c r="AO309">
        <f t="shared" si="14"/>
        <v>0</v>
      </c>
    </row>
    <row r="310" spans="3:41" x14ac:dyDescent="0.2">
      <c r="C310" s="6">
        <v>238</v>
      </c>
      <c r="D310" s="6">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4">
        <f>IF(実施計画様式!AL310&lt;&gt;朱色変色!AL310,1,0)</f>
        <v>0</v>
      </c>
      <c r="AM310">
        <f t="shared" si="12"/>
        <v>0</v>
      </c>
      <c r="AN310">
        <f t="shared" si="13"/>
        <v>0</v>
      </c>
      <c r="AO310">
        <f t="shared" si="14"/>
        <v>0</v>
      </c>
    </row>
    <row r="311" spans="3:41" x14ac:dyDescent="0.2">
      <c r="C311" s="6">
        <v>239</v>
      </c>
      <c r="D311" s="6">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4">
        <f>IF(実施計画様式!AL311&lt;&gt;朱色変色!AL311,1,0)</f>
        <v>0</v>
      </c>
      <c r="AM311">
        <f t="shared" si="12"/>
        <v>0</v>
      </c>
      <c r="AN311">
        <f t="shared" si="13"/>
        <v>0</v>
      </c>
      <c r="AO311">
        <f t="shared" si="14"/>
        <v>0</v>
      </c>
    </row>
    <row r="312" spans="3:41" x14ac:dyDescent="0.2">
      <c r="C312" s="6">
        <v>240</v>
      </c>
      <c r="D312" s="6">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4">
        <f>IF(実施計画様式!AL312&lt;&gt;朱色変色!AL312,1,0)</f>
        <v>0</v>
      </c>
      <c r="AM312">
        <f t="shared" si="12"/>
        <v>0</v>
      </c>
      <c r="AN312">
        <f t="shared" si="13"/>
        <v>0</v>
      </c>
      <c r="AO312">
        <f t="shared" si="14"/>
        <v>0</v>
      </c>
    </row>
    <row r="313" spans="3:41" x14ac:dyDescent="0.2">
      <c r="C313" s="6">
        <v>241</v>
      </c>
      <c r="D313" s="6">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4">
        <f>IF(実施計画様式!AL313&lt;&gt;朱色変色!AL313,1,0)</f>
        <v>0</v>
      </c>
      <c r="AM313">
        <f t="shared" si="12"/>
        <v>0</v>
      </c>
      <c r="AN313">
        <f t="shared" si="13"/>
        <v>0</v>
      </c>
      <c r="AO313">
        <f t="shared" si="14"/>
        <v>0</v>
      </c>
    </row>
    <row r="314" spans="3:41" x14ac:dyDescent="0.2">
      <c r="C314" s="6">
        <v>242</v>
      </c>
      <c r="D314" s="6">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4">
        <f>IF(実施計画様式!AL314&lt;&gt;朱色変色!AL314,1,0)</f>
        <v>0</v>
      </c>
      <c r="AM314">
        <f t="shared" si="12"/>
        <v>0</v>
      </c>
      <c r="AN314">
        <f t="shared" si="13"/>
        <v>0</v>
      </c>
      <c r="AO314">
        <f t="shared" si="14"/>
        <v>0</v>
      </c>
    </row>
    <row r="315" spans="3:41" x14ac:dyDescent="0.2">
      <c r="C315" s="6">
        <v>243</v>
      </c>
      <c r="D315" s="6">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4">
        <f>IF(実施計画様式!AL315&lt;&gt;朱色変色!AL315,1,0)</f>
        <v>0</v>
      </c>
      <c r="AM315">
        <f t="shared" si="12"/>
        <v>0</v>
      </c>
      <c r="AN315">
        <f t="shared" si="13"/>
        <v>0</v>
      </c>
      <c r="AO315">
        <f t="shared" si="14"/>
        <v>0</v>
      </c>
    </row>
    <row r="316" spans="3:41" x14ac:dyDescent="0.2">
      <c r="C316" s="6">
        <v>244</v>
      </c>
      <c r="D316" s="6">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4">
        <f>IF(実施計画様式!AL316&lt;&gt;朱色変色!AL316,1,0)</f>
        <v>0</v>
      </c>
      <c r="AM316">
        <f t="shared" si="12"/>
        <v>0</v>
      </c>
      <c r="AN316">
        <f t="shared" si="13"/>
        <v>0</v>
      </c>
      <c r="AO316">
        <f t="shared" si="14"/>
        <v>0</v>
      </c>
    </row>
    <row r="317" spans="3:41" x14ac:dyDescent="0.2">
      <c r="C317" s="6">
        <v>245</v>
      </c>
      <c r="D317" s="6">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4">
        <f>IF(実施計画様式!AL317&lt;&gt;朱色変色!AL317,1,0)</f>
        <v>0</v>
      </c>
      <c r="AM317">
        <f t="shared" si="12"/>
        <v>0</v>
      </c>
      <c r="AN317">
        <f t="shared" si="13"/>
        <v>0</v>
      </c>
      <c r="AO317">
        <f t="shared" si="14"/>
        <v>0</v>
      </c>
    </row>
    <row r="318" spans="3:41" x14ac:dyDescent="0.2">
      <c r="C318" s="6">
        <v>246</v>
      </c>
      <c r="D318" s="6">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4">
        <f>IF(実施計画様式!AL318&lt;&gt;朱色変色!AL318,1,0)</f>
        <v>0</v>
      </c>
      <c r="AM318">
        <f t="shared" si="12"/>
        <v>0</v>
      </c>
      <c r="AN318">
        <f t="shared" si="13"/>
        <v>0</v>
      </c>
      <c r="AO318">
        <f t="shared" si="14"/>
        <v>0</v>
      </c>
    </row>
    <row r="319" spans="3:41" x14ac:dyDescent="0.2">
      <c r="C319" s="6">
        <v>247</v>
      </c>
      <c r="D319" s="6">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4">
        <f>IF(実施計画様式!AL319&lt;&gt;朱色変色!AL319,1,0)</f>
        <v>0</v>
      </c>
      <c r="AM319">
        <f t="shared" si="12"/>
        <v>0</v>
      </c>
      <c r="AN319">
        <f t="shared" si="13"/>
        <v>0</v>
      </c>
      <c r="AO319">
        <f t="shared" si="14"/>
        <v>0</v>
      </c>
    </row>
    <row r="320" spans="3:41" x14ac:dyDescent="0.2">
      <c r="C320" s="6">
        <v>248</v>
      </c>
      <c r="D320" s="6">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4">
        <f>IF(実施計画様式!AL320&lt;&gt;朱色変色!AL320,1,0)</f>
        <v>0</v>
      </c>
      <c r="AM320">
        <f t="shared" si="12"/>
        <v>0</v>
      </c>
      <c r="AN320">
        <f t="shared" si="13"/>
        <v>0</v>
      </c>
      <c r="AO320">
        <f t="shared" si="14"/>
        <v>0</v>
      </c>
    </row>
    <row r="321" spans="3:41" x14ac:dyDescent="0.2">
      <c r="C321" s="6">
        <v>249</v>
      </c>
      <c r="D321" s="6">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4">
        <f>IF(実施計画様式!AL321&lt;&gt;朱色変色!AL321,1,0)</f>
        <v>0</v>
      </c>
      <c r="AM321">
        <f t="shared" si="12"/>
        <v>0</v>
      </c>
      <c r="AN321">
        <f t="shared" si="13"/>
        <v>0</v>
      </c>
      <c r="AO321">
        <f t="shared" si="14"/>
        <v>0</v>
      </c>
    </row>
    <row r="322" spans="3:41" x14ac:dyDescent="0.2">
      <c r="C322" s="6">
        <v>250</v>
      </c>
      <c r="D322" s="6">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4">
        <f>IF(実施計画様式!AL322&lt;&gt;朱色変色!AL322,1,0)</f>
        <v>0</v>
      </c>
      <c r="AM322">
        <f t="shared" si="12"/>
        <v>0</v>
      </c>
      <c r="AN322">
        <f t="shared" si="13"/>
        <v>0</v>
      </c>
      <c r="AO322">
        <f t="shared" si="14"/>
        <v>0</v>
      </c>
    </row>
    <row r="323" spans="3:41" x14ac:dyDescent="0.2">
      <c r="C323" s="6">
        <v>251</v>
      </c>
      <c r="D323" s="6">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4">
        <f>IF(実施計画様式!AL323&lt;&gt;朱色変色!AL323,1,0)</f>
        <v>0</v>
      </c>
      <c r="AM323">
        <f t="shared" si="12"/>
        <v>0</v>
      </c>
      <c r="AN323">
        <f t="shared" si="13"/>
        <v>0</v>
      </c>
      <c r="AO323">
        <f t="shared" si="14"/>
        <v>0</v>
      </c>
    </row>
    <row r="324" spans="3:41" x14ac:dyDescent="0.2">
      <c r="C324" s="6">
        <v>252</v>
      </c>
      <c r="D324" s="6">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4">
        <f>IF(実施計画様式!AL324&lt;&gt;朱色変色!AL324,1,0)</f>
        <v>0</v>
      </c>
      <c r="AM324">
        <f t="shared" si="12"/>
        <v>0</v>
      </c>
      <c r="AN324">
        <f t="shared" si="13"/>
        <v>0</v>
      </c>
      <c r="AO324">
        <f t="shared" si="14"/>
        <v>0</v>
      </c>
    </row>
    <row r="325" spans="3:41" x14ac:dyDescent="0.2">
      <c r="C325" s="6">
        <v>253</v>
      </c>
      <c r="D325" s="6">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4">
        <f>IF(実施計画様式!AL325&lt;&gt;朱色変色!AL325,1,0)</f>
        <v>0</v>
      </c>
      <c r="AM325">
        <f t="shared" si="12"/>
        <v>0</v>
      </c>
      <c r="AN325">
        <f t="shared" si="13"/>
        <v>0</v>
      </c>
      <c r="AO325">
        <f t="shared" si="14"/>
        <v>0</v>
      </c>
    </row>
    <row r="326" spans="3:41" x14ac:dyDescent="0.2">
      <c r="C326" s="6">
        <v>254</v>
      </c>
      <c r="D326" s="6">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4">
        <f>IF(実施計画様式!AL326&lt;&gt;朱色変色!AL326,1,0)</f>
        <v>0</v>
      </c>
      <c r="AM326">
        <f t="shared" si="12"/>
        <v>0</v>
      </c>
      <c r="AN326">
        <f t="shared" si="13"/>
        <v>0</v>
      </c>
      <c r="AO326">
        <f t="shared" si="14"/>
        <v>0</v>
      </c>
    </row>
    <row r="327" spans="3:41" x14ac:dyDescent="0.2">
      <c r="C327" s="6">
        <v>255</v>
      </c>
      <c r="D327" s="6">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4">
        <f>IF(実施計画様式!AL327&lt;&gt;朱色変色!AL327,1,0)</f>
        <v>0</v>
      </c>
      <c r="AM327">
        <f t="shared" si="12"/>
        <v>0</v>
      </c>
      <c r="AN327">
        <f t="shared" si="13"/>
        <v>0</v>
      </c>
      <c r="AO327">
        <f t="shared" si="14"/>
        <v>0</v>
      </c>
    </row>
    <row r="328" spans="3:41" x14ac:dyDescent="0.2">
      <c r="C328" s="6">
        <v>256</v>
      </c>
      <c r="D328" s="6">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4">
        <f>IF(実施計画様式!AL328&lt;&gt;朱色変色!AL328,1,0)</f>
        <v>0</v>
      </c>
      <c r="AM328">
        <f t="shared" si="12"/>
        <v>0</v>
      </c>
      <c r="AN328">
        <f t="shared" si="13"/>
        <v>0</v>
      </c>
      <c r="AO328">
        <f t="shared" si="14"/>
        <v>0</v>
      </c>
    </row>
    <row r="329" spans="3:41" x14ac:dyDescent="0.2">
      <c r="C329" s="6">
        <v>257</v>
      </c>
      <c r="D329" s="6">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4">
        <f>IF(実施計画様式!AL329&lt;&gt;朱色変色!AL329,1,0)</f>
        <v>0</v>
      </c>
      <c r="AM329">
        <f t="shared" si="12"/>
        <v>0</v>
      </c>
      <c r="AN329">
        <f t="shared" si="13"/>
        <v>0</v>
      </c>
      <c r="AO329">
        <f t="shared" si="14"/>
        <v>0</v>
      </c>
    </row>
    <row r="330" spans="3:41" x14ac:dyDescent="0.2">
      <c r="C330" s="6">
        <v>258</v>
      </c>
      <c r="D330" s="6">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4">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2">
      <c r="C331" s="6">
        <v>259</v>
      </c>
      <c r="D331" s="6">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4">
        <f>IF(実施計画様式!AL331&lt;&gt;朱色変色!AL331,1,0)</f>
        <v>0</v>
      </c>
      <c r="AM331">
        <f t="shared" si="15"/>
        <v>0</v>
      </c>
      <c r="AN331">
        <f t="shared" si="16"/>
        <v>0</v>
      </c>
      <c r="AO331">
        <f t="shared" si="17"/>
        <v>0</v>
      </c>
    </row>
    <row r="332" spans="3:41" x14ac:dyDescent="0.2">
      <c r="C332" s="6">
        <v>260</v>
      </c>
      <c r="D332" s="6">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4">
        <f>IF(実施計画様式!AL332&lt;&gt;朱色変色!AL332,1,0)</f>
        <v>0</v>
      </c>
      <c r="AM332">
        <f t="shared" si="15"/>
        <v>0</v>
      </c>
      <c r="AN332">
        <f t="shared" si="16"/>
        <v>0</v>
      </c>
      <c r="AO332">
        <f t="shared" si="17"/>
        <v>0</v>
      </c>
    </row>
    <row r="333" spans="3:41" x14ac:dyDescent="0.2">
      <c r="C333" s="6">
        <v>261</v>
      </c>
      <c r="D333" s="6">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4">
        <f>IF(実施計画様式!AL333&lt;&gt;朱色変色!AL333,1,0)</f>
        <v>0</v>
      </c>
      <c r="AM333">
        <f t="shared" si="15"/>
        <v>0</v>
      </c>
      <c r="AN333">
        <f t="shared" si="16"/>
        <v>0</v>
      </c>
      <c r="AO333">
        <f t="shared" si="17"/>
        <v>0</v>
      </c>
    </row>
    <row r="334" spans="3:41" x14ac:dyDescent="0.2">
      <c r="C334" s="6">
        <v>262</v>
      </c>
      <c r="D334" s="6">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4">
        <f>IF(実施計画様式!AL334&lt;&gt;朱色変色!AL334,1,0)</f>
        <v>0</v>
      </c>
      <c r="AM334">
        <f t="shared" si="15"/>
        <v>0</v>
      </c>
      <c r="AN334">
        <f t="shared" si="16"/>
        <v>0</v>
      </c>
      <c r="AO334">
        <f t="shared" si="17"/>
        <v>0</v>
      </c>
    </row>
    <row r="335" spans="3:41" x14ac:dyDescent="0.2">
      <c r="C335" s="6">
        <v>263</v>
      </c>
      <c r="D335" s="6">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4">
        <f>IF(実施計画様式!AL335&lt;&gt;朱色変色!AL335,1,0)</f>
        <v>0</v>
      </c>
      <c r="AM335">
        <f t="shared" si="15"/>
        <v>0</v>
      </c>
      <c r="AN335">
        <f t="shared" si="16"/>
        <v>0</v>
      </c>
      <c r="AO335">
        <f t="shared" si="17"/>
        <v>0</v>
      </c>
    </row>
    <row r="336" spans="3:41" x14ac:dyDescent="0.2">
      <c r="C336" s="6">
        <v>264</v>
      </c>
      <c r="D336" s="6">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4">
        <f>IF(実施計画様式!AL336&lt;&gt;朱色変色!AL336,1,0)</f>
        <v>0</v>
      </c>
      <c r="AM336">
        <f t="shared" si="15"/>
        <v>0</v>
      </c>
      <c r="AN336">
        <f t="shared" si="16"/>
        <v>0</v>
      </c>
      <c r="AO336">
        <f t="shared" si="17"/>
        <v>0</v>
      </c>
    </row>
    <row r="337" spans="3:41" x14ac:dyDescent="0.2">
      <c r="C337" s="6">
        <v>265</v>
      </c>
      <c r="D337" s="6">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4">
        <f>IF(実施計画様式!AL337&lt;&gt;朱色変色!AL337,1,0)</f>
        <v>0</v>
      </c>
      <c r="AM337">
        <f t="shared" si="15"/>
        <v>0</v>
      </c>
      <c r="AN337">
        <f t="shared" si="16"/>
        <v>0</v>
      </c>
      <c r="AO337">
        <f t="shared" si="17"/>
        <v>0</v>
      </c>
    </row>
    <row r="338" spans="3:41" x14ac:dyDescent="0.2">
      <c r="C338" s="6">
        <v>266</v>
      </c>
      <c r="D338" s="6">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4">
        <f>IF(実施計画様式!AL338&lt;&gt;朱色変色!AL338,1,0)</f>
        <v>0</v>
      </c>
      <c r="AM338">
        <f t="shared" si="15"/>
        <v>0</v>
      </c>
      <c r="AN338">
        <f t="shared" si="16"/>
        <v>0</v>
      </c>
      <c r="AO338">
        <f t="shared" si="17"/>
        <v>0</v>
      </c>
    </row>
    <row r="339" spans="3:41" x14ac:dyDescent="0.2">
      <c r="C339" s="6">
        <v>267</v>
      </c>
      <c r="D339" s="6">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4">
        <f>IF(実施計画様式!AL339&lt;&gt;朱色変色!AL339,1,0)</f>
        <v>0</v>
      </c>
      <c r="AM339">
        <f t="shared" si="15"/>
        <v>0</v>
      </c>
      <c r="AN339">
        <f t="shared" si="16"/>
        <v>0</v>
      </c>
      <c r="AO339">
        <f t="shared" si="17"/>
        <v>0</v>
      </c>
    </row>
    <row r="340" spans="3:41" x14ac:dyDescent="0.2">
      <c r="C340" s="6">
        <v>268</v>
      </c>
      <c r="D340" s="6">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4">
        <f>IF(実施計画様式!AL340&lt;&gt;朱色変色!AL340,1,0)</f>
        <v>0</v>
      </c>
      <c r="AM340">
        <f t="shared" si="15"/>
        <v>0</v>
      </c>
      <c r="AN340">
        <f t="shared" si="16"/>
        <v>0</v>
      </c>
      <c r="AO340">
        <f t="shared" si="17"/>
        <v>0</v>
      </c>
    </row>
    <row r="341" spans="3:41" x14ac:dyDescent="0.2">
      <c r="C341" s="6">
        <v>269</v>
      </c>
      <c r="D341" s="6">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4">
        <f>IF(実施計画様式!AL341&lt;&gt;朱色変色!AL341,1,0)</f>
        <v>0</v>
      </c>
      <c r="AM341">
        <f t="shared" si="15"/>
        <v>0</v>
      </c>
      <c r="AN341">
        <f t="shared" si="16"/>
        <v>0</v>
      </c>
      <c r="AO341">
        <f t="shared" si="17"/>
        <v>0</v>
      </c>
    </row>
    <row r="342" spans="3:41" x14ac:dyDescent="0.2">
      <c r="C342" s="6">
        <v>270</v>
      </c>
      <c r="D342" s="6">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4">
        <f>IF(実施計画様式!AL342&lt;&gt;朱色変色!AL342,1,0)</f>
        <v>0</v>
      </c>
      <c r="AM342">
        <f t="shared" si="15"/>
        <v>0</v>
      </c>
      <c r="AN342">
        <f t="shared" si="16"/>
        <v>0</v>
      </c>
      <c r="AO342">
        <f t="shared" si="17"/>
        <v>0</v>
      </c>
    </row>
    <row r="343" spans="3:41" x14ac:dyDescent="0.2">
      <c r="C343" s="6">
        <v>271</v>
      </c>
      <c r="D343" s="6">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4">
        <f>IF(実施計画様式!AL343&lt;&gt;朱色変色!AL343,1,0)</f>
        <v>0</v>
      </c>
      <c r="AM343">
        <f t="shared" si="15"/>
        <v>0</v>
      </c>
      <c r="AN343">
        <f t="shared" si="16"/>
        <v>0</v>
      </c>
      <c r="AO343">
        <f t="shared" si="17"/>
        <v>0</v>
      </c>
    </row>
    <row r="344" spans="3:41" x14ac:dyDescent="0.2">
      <c r="C344" s="6">
        <v>272</v>
      </c>
      <c r="D344" s="6">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4">
        <f>IF(実施計画様式!AL344&lt;&gt;朱色変色!AL344,1,0)</f>
        <v>0</v>
      </c>
      <c r="AM344">
        <f t="shared" si="15"/>
        <v>0</v>
      </c>
      <c r="AN344">
        <f t="shared" si="16"/>
        <v>0</v>
      </c>
      <c r="AO344">
        <f t="shared" si="17"/>
        <v>0</v>
      </c>
    </row>
    <row r="345" spans="3:41" x14ac:dyDescent="0.2">
      <c r="C345" s="6">
        <v>273</v>
      </c>
      <c r="D345" s="6">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4">
        <f>IF(実施計画様式!AL345&lt;&gt;朱色変色!AL345,1,0)</f>
        <v>0</v>
      </c>
      <c r="AM345">
        <f t="shared" si="15"/>
        <v>0</v>
      </c>
      <c r="AN345">
        <f t="shared" si="16"/>
        <v>0</v>
      </c>
      <c r="AO345">
        <f t="shared" si="17"/>
        <v>0</v>
      </c>
    </row>
    <row r="346" spans="3:41" x14ac:dyDescent="0.2">
      <c r="C346" s="6">
        <v>274</v>
      </c>
      <c r="D346" s="6">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4">
        <f>IF(実施計画様式!AL346&lt;&gt;朱色変色!AL346,1,0)</f>
        <v>0</v>
      </c>
      <c r="AM346">
        <f t="shared" si="15"/>
        <v>0</v>
      </c>
      <c r="AN346">
        <f t="shared" si="16"/>
        <v>0</v>
      </c>
      <c r="AO346">
        <f t="shared" si="17"/>
        <v>0</v>
      </c>
    </row>
    <row r="347" spans="3:41" x14ac:dyDescent="0.2">
      <c r="C347" s="6">
        <v>275</v>
      </c>
      <c r="D347" s="6">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4">
        <f>IF(実施計画様式!AL347&lt;&gt;朱色変色!AL347,1,0)</f>
        <v>0</v>
      </c>
      <c r="AM347">
        <f t="shared" si="15"/>
        <v>0</v>
      </c>
      <c r="AN347">
        <f t="shared" si="16"/>
        <v>0</v>
      </c>
      <c r="AO347">
        <f t="shared" si="17"/>
        <v>0</v>
      </c>
    </row>
    <row r="348" spans="3:41" x14ac:dyDescent="0.2">
      <c r="C348" s="6">
        <v>276</v>
      </c>
      <c r="D348" s="6">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4">
        <f>IF(実施計画様式!AL348&lt;&gt;朱色変色!AL348,1,0)</f>
        <v>0</v>
      </c>
      <c r="AM348">
        <f t="shared" si="15"/>
        <v>0</v>
      </c>
      <c r="AN348">
        <f t="shared" si="16"/>
        <v>0</v>
      </c>
      <c r="AO348">
        <f t="shared" si="17"/>
        <v>0</v>
      </c>
    </row>
    <row r="349" spans="3:41" x14ac:dyDescent="0.2">
      <c r="C349" s="6">
        <v>277</v>
      </c>
      <c r="D349" s="6">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4">
        <f>IF(実施計画様式!AL349&lt;&gt;朱色変色!AL349,1,0)</f>
        <v>0</v>
      </c>
      <c r="AM349">
        <f t="shared" si="15"/>
        <v>0</v>
      </c>
      <c r="AN349">
        <f t="shared" si="16"/>
        <v>0</v>
      </c>
      <c r="AO349">
        <f t="shared" si="17"/>
        <v>0</v>
      </c>
    </row>
    <row r="350" spans="3:41" x14ac:dyDescent="0.2">
      <c r="C350" s="6">
        <v>278</v>
      </c>
      <c r="D350" s="6">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4">
        <f>IF(実施計画様式!AL350&lt;&gt;朱色変色!AL350,1,0)</f>
        <v>0</v>
      </c>
      <c r="AM350">
        <f t="shared" si="15"/>
        <v>0</v>
      </c>
      <c r="AN350">
        <f t="shared" si="16"/>
        <v>0</v>
      </c>
      <c r="AO350">
        <f t="shared" si="17"/>
        <v>0</v>
      </c>
    </row>
    <row r="351" spans="3:41" x14ac:dyDescent="0.2">
      <c r="C351" s="6">
        <v>279</v>
      </c>
      <c r="D351" s="6">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4">
        <f>IF(実施計画様式!AL351&lt;&gt;朱色変色!AL351,1,0)</f>
        <v>0</v>
      </c>
      <c r="AM351">
        <f t="shared" si="15"/>
        <v>0</v>
      </c>
      <c r="AN351">
        <f t="shared" si="16"/>
        <v>0</v>
      </c>
      <c r="AO351">
        <f t="shared" si="17"/>
        <v>0</v>
      </c>
    </row>
    <row r="352" spans="3:41" x14ac:dyDescent="0.2">
      <c r="C352" s="6">
        <v>280</v>
      </c>
      <c r="D352" s="6">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4">
        <f>IF(実施計画様式!AL352&lt;&gt;朱色変色!AL352,1,0)</f>
        <v>0</v>
      </c>
      <c r="AM352">
        <f t="shared" si="15"/>
        <v>0</v>
      </c>
      <c r="AN352">
        <f t="shared" si="16"/>
        <v>0</v>
      </c>
      <c r="AO352">
        <f t="shared" si="17"/>
        <v>0</v>
      </c>
    </row>
    <row r="353" spans="3:41" x14ac:dyDescent="0.2">
      <c r="C353" s="6">
        <v>281</v>
      </c>
      <c r="D353" s="6">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4">
        <f>IF(実施計画様式!AL353&lt;&gt;朱色変色!AL353,1,0)</f>
        <v>0</v>
      </c>
      <c r="AM353">
        <f t="shared" si="15"/>
        <v>0</v>
      </c>
      <c r="AN353">
        <f t="shared" si="16"/>
        <v>0</v>
      </c>
      <c r="AO353">
        <f t="shared" si="17"/>
        <v>0</v>
      </c>
    </row>
    <row r="354" spans="3:41" x14ac:dyDescent="0.2">
      <c r="C354" s="6">
        <v>282</v>
      </c>
      <c r="D354" s="6">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4">
        <f>IF(実施計画様式!AL354&lt;&gt;朱色変色!AL354,1,0)</f>
        <v>0</v>
      </c>
      <c r="AM354">
        <f t="shared" si="15"/>
        <v>0</v>
      </c>
      <c r="AN354">
        <f t="shared" si="16"/>
        <v>0</v>
      </c>
      <c r="AO354">
        <f t="shared" si="17"/>
        <v>0</v>
      </c>
    </row>
    <row r="355" spans="3:41" x14ac:dyDescent="0.2">
      <c r="C355" s="6">
        <v>283</v>
      </c>
      <c r="D355" s="6">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4">
        <f>IF(実施計画様式!AL355&lt;&gt;朱色変色!AL355,1,0)</f>
        <v>0</v>
      </c>
      <c r="AM355">
        <f t="shared" si="15"/>
        <v>0</v>
      </c>
      <c r="AN355">
        <f t="shared" si="16"/>
        <v>0</v>
      </c>
      <c r="AO355">
        <f t="shared" si="17"/>
        <v>0</v>
      </c>
    </row>
    <row r="356" spans="3:41" x14ac:dyDescent="0.2">
      <c r="C356" s="6">
        <v>284</v>
      </c>
      <c r="D356" s="6">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4">
        <f>IF(実施計画様式!AL356&lt;&gt;朱色変色!AL356,1,0)</f>
        <v>0</v>
      </c>
      <c r="AM356">
        <f t="shared" si="15"/>
        <v>0</v>
      </c>
      <c r="AN356">
        <f t="shared" si="16"/>
        <v>0</v>
      </c>
      <c r="AO356">
        <f t="shared" si="17"/>
        <v>0</v>
      </c>
    </row>
    <row r="357" spans="3:41" x14ac:dyDescent="0.2">
      <c r="C357" s="6">
        <v>285</v>
      </c>
      <c r="D357" s="6">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4">
        <f>IF(実施計画様式!AL357&lt;&gt;朱色変色!AL357,1,0)</f>
        <v>0</v>
      </c>
      <c r="AM357">
        <f t="shared" si="15"/>
        <v>0</v>
      </c>
      <c r="AN357">
        <f t="shared" si="16"/>
        <v>0</v>
      </c>
      <c r="AO357">
        <f t="shared" si="17"/>
        <v>0</v>
      </c>
    </row>
    <row r="358" spans="3:41" x14ac:dyDescent="0.2">
      <c r="C358" s="6">
        <v>286</v>
      </c>
      <c r="D358" s="6">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4">
        <f>IF(実施計画様式!AL358&lt;&gt;朱色変色!AL358,1,0)</f>
        <v>0</v>
      </c>
      <c r="AM358">
        <f t="shared" si="15"/>
        <v>0</v>
      </c>
      <c r="AN358">
        <f t="shared" si="16"/>
        <v>0</v>
      </c>
      <c r="AO358">
        <f t="shared" si="17"/>
        <v>0</v>
      </c>
    </row>
    <row r="359" spans="3:41" x14ac:dyDescent="0.2">
      <c r="C359" s="6">
        <v>287</v>
      </c>
      <c r="D359" s="6">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4">
        <f>IF(実施計画様式!AL359&lt;&gt;朱色変色!AL359,1,0)</f>
        <v>0</v>
      </c>
      <c r="AM359">
        <f t="shared" si="15"/>
        <v>0</v>
      </c>
      <c r="AN359">
        <f t="shared" si="16"/>
        <v>0</v>
      </c>
      <c r="AO359">
        <f t="shared" si="17"/>
        <v>0</v>
      </c>
    </row>
    <row r="360" spans="3:41" x14ac:dyDescent="0.2">
      <c r="C360" s="6">
        <v>288</v>
      </c>
      <c r="D360" s="6">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4">
        <f>IF(実施計画様式!AL360&lt;&gt;朱色変色!AL360,1,0)</f>
        <v>0</v>
      </c>
      <c r="AM360">
        <f t="shared" si="15"/>
        <v>0</v>
      </c>
      <c r="AN360">
        <f t="shared" si="16"/>
        <v>0</v>
      </c>
      <c r="AO360">
        <f t="shared" si="17"/>
        <v>0</v>
      </c>
    </row>
    <row r="361" spans="3:41" x14ac:dyDescent="0.2">
      <c r="C361" s="6">
        <v>289</v>
      </c>
      <c r="D361" s="6">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4">
        <f>IF(実施計画様式!AL361&lt;&gt;朱色変色!AL361,1,0)</f>
        <v>0</v>
      </c>
      <c r="AM361">
        <f t="shared" si="15"/>
        <v>0</v>
      </c>
      <c r="AN361">
        <f t="shared" si="16"/>
        <v>0</v>
      </c>
      <c r="AO361">
        <f t="shared" si="17"/>
        <v>0</v>
      </c>
    </row>
    <row r="362" spans="3:41" x14ac:dyDescent="0.2">
      <c r="C362" s="6">
        <v>290</v>
      </c>
      <c r="D362" s="6">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4">
        <f>IF(実施計画様式!AL362&lt;&gt;朱色変色!AL362,1,0)</f>
        <v>0</v>
      </c>
      <c r="AM362">
        <f t="shared" si="15"/>
        <v>0</v>
      </c>
      <c r="AN362">
        <f t="shared" si="16"/>
        <v>0</v>
      </c>
      <c r="AO362">
        <f t="shared" si="17"/>
        <v>0</v>
      </c>
    </row>
    <row r="363" spans="3:41" x14ac:dyDescent="0.2">
      <c r="C363" s="6">
        <v>291</v>
      </c>
      <c r="D363" s="6">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4">
        <f>IF(実施計画様式!AL363&lt;&gt;朱色変色!AL363,1,0)</f>
        <v>0</v>
      </c>
      <c r="AM363">
        <f t="shared" si="15"/>
        <v>0</v>
      </c>
      <c r="AN363">
        <f t="shared" si="16"/>
        <v>0</v>
      </c>
      <c r="AO363">
        <f t="shared" si="17"/>
        <v>0</v>
      </c>
    </row>
    <row r="364" spans="3:41" x14ac:dyDescent="0.2">
      <c r="C364" s="6">
        <v>292</v>
      </c>
      <c r="D364" s="6">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4">
        <f>IF(実施計画様式!AL364&lt;&gt;朱色変色!AL364,1,0)</f>
        <v>0</v>
      </c>
      <c r="AM364">
        <f t="shared" si="15"/>
        <v>0</v>
      </c>
      <c r="AN364">
        <f t="shared" si="16"/>
        <v>0</v>
      </c>
      <c r="AO364">
        <f t="shared" si="17"/>
        <v>0</v>
      </c>
    </row>
    <row r="365" spans="3:41" x14ac:dyDescent="0.2">
      <c r="C365" s="6">
        <v>293</v>
      </c>
      <c r="D365" s="6">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4">
        <f>IF(実施計画様式!AL365&lt;&gt;朱色変色!AL365,1,0)</f>
        <v>0</v>
      </c>
      <c r="AM365">
        <f t="shared" si="15"/>
        <v>0</v>
      </c>
      <c r="AN365">
        <f t="shared" si="16"/>
        <v>0</v>
      </c>
      <c r="AO365">
        <f t="shared" si="17"/>
        <v>0</v>
      </c>
    </row>
    <row r="366" spans="3:41" x14ac:dyDescent="0.2">
      <c r="C366" s="6">
        <v>294</v>
      </c>
      <c r="D366" s="6">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4">
        <f>IF(実施計画様式!AL366&lt;&gt;朱色変色!AL366,1,0)</f>
        <v>0</v>
      </c>
      <c r="AM366">
        <f t="shared" si="15"/>
        <v>0</v>
      </c>
      <c r="AN366">
        <f t="shared" si="16"/>
        <v>0</v>
      </c>
      <c r="AO366">
        <f t="shared" si="17"/>
        <v>0</v>
      </c>
    </row>
    <row r="367" spans="3:41" x14ac:dyDescent="0.2">
      <c r="C367" s="6">
        <v>295</v>
      </c>
      <c r="D367" s="6">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4">
        <f>IF(実施計画様式!AL367&lt;&gt;朱色変色!AL367,1,0)</f>
        <v>0</v>
      </c>
      <c r="AM367">
        <f t="shared" si="15"/>
        <v>0</v>
      </c>
      <c r="AN367">
        <f t="shared" si="16"/>
        <v>0</v>
      </c>
      <c r="AO367">
        <f t="shared" si="17"/>
        <v>0</v>
      </c>
    </row>
    <row r="368" spans="3:41" x14ac:dyDescent="0.2">
      <c r="C368" s="6">
        <v>296</v>
      </c>
      <c r="D368" s="6">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4">
        <f>IF(実施計画様式!AL368&lt;&gt;朱色変色!AL368,1,0)</f>
        <v>0</v>
      </c>
      <c r="AM368">
        <f t="shared" si="15"/>
        <v>0</v>
      </c>
      <c r="AN368">
        <f t="shared" si="16"/>
        <v>0</v>
      </c>
      <c r="AO368">
        <f t="shared" si="17"/>
        <v>0</v>
      </c>
    </row>
    <row r="369" spans="3:41" x14ac:dyDescent="0.2">
      <c r="C369" s="6">
        <v>297</v>
      </c>
      <c r="D369" s="6">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4">
        <f>IF(実施計画様式!AL369&lt;&gt;朱色変色!AL369,1,0)</f>
        <v>0</v>
      </c>
      <c r="AM369">
        <f t="shared" si="15"/>
        <v>0</v>
      </c>
      <c r="AN369">
        <f t="shared" si="16"/>
        <v>0</v>
      </c>
      <c r="AO369">
        <f t="shared" si="17"/>
        <v>0</v>
      </c>
    </row>
    <row r="370" spans="3:41" x14ac:dyDescent="0.2">
      <c r="C370" s="6">
        <v>298</v>
      </c>
      <c r="D370" s="6">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4">
        <f>IF(実施計画様式!AL370&lt;&gt;朱色変色!AL370,1,0)</f>
        <v>0</v>
      </c>
      <c r="AM370">
        <f t="shared" si="15"/>
        <v>0</v>
      </c>
      <c r="AN370">
        <f t="shared" si="16"/>
        <v>0</v>
      </c>
      <c r="AO370">
        <f t="shared" si="17"/>
        <v>0</v>
      </c>
    </row>
    <row r="371" spans="3:41" x14ac:dyDescent="0.2">
      <c r="C371" s="6">
        <v>299</v>
      </c>
      <c r="D371" s="6">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4">
        <f>IF(実施計画様式!AL371&lt;&gt;朱色変色!AL371,1,0)</f>
        <v>0</v>
      </c>
      <c r="AM371">
        <f t="shared" si="15"/>
        <v>0</v>
      </c>
      <c r="AN371">
        <f t="shared" si="16"/>
        <v>0</v>
      </c>
      <c r="AO371">
        <f t="shared" si="17"/>
        <v>0</v>
      </c>
    </row>
    <row r="372" spans="3:41" x14ac:dyDescent="0.2">
      <c r="C372" s="6">
        <v>300</v>
      </c>
      <c r="D372" s="6">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4">
        <f>IF(実施計画様式!AL372&lt;&gt;朱色変色!AL372,1,0)</f>
        <v>0</v>
      </c>
      <c r="AM372">
        <f t="shared" si="15"/>
        <v>0</v>
      </c>
      <c r="AN372">
        <f t="shared" si="16"/>
        <v>0</v>
      </c>
      <c r="AO372">
        <f t="shared" si="17"/>
        <v>0</v>
      </c>
    </row>
    <row r="373" spans="3:41" x14ac:dyDescent="0.2">
      <c r="C373" s="6">
        <v>301</v>
      </c>
      <c r="D373" s="6">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4">
        <f>IF(実施計画様式!AL373&lt;&gt;朱色変色!AL373,1,0)</f>
        <v>0</v>
      </c>
      <c r="AM373">
        <f t="shared" si="15"/>
        <v>0</v>
      </c>
      <c r="AN373">
        <f t="shared" si="16"/>
        <v>0</v>
      </c>
      <c r="AO373">
        <f t="shared" si="17"/>
        <v>0</v>
      </c>
    </row>
    <row r="374" spans="3:41" x14ac:dyDescent="0.2">
      <c r="C374" s="6">
        <v>302</v>
      </c>
      <c r="D374" s="6">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4">
        <f>IF(実施計画様式!AL374&lt;&gt;朱色変色!AL374,1,0)</f>
        <v>0</v>
      </c>
      <c r="AM374">
        <f t="shared" si="15"/>
        <v>0</v>
      </c>
      <c r="AN374">
        <f t="shared" si="16"/>
        <v>0</v>
      </c>
      <c r="AO374">
        <f t="shared" si="17"/>
        <v>0</v>
      </c>
    </row>
    <row r="375" spans="3:41" x14ac:dyDescent="0.2">
      <c r="C375" s="6">
        <v>303</v>
      </c>
      <c r="D375" s="6">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4">
        <f>IF(実施計画様式!AL375&lt;&gt;朱色変色!AL375,1,0)</f>
        <v>0</v>
      </c>
      <c r="AM375">
        <f t="shared" si="15"/>
        <v>0</v>
      </c>
      <c r="AN375">
        <f t="shared" si="16"/>
        <v>0</v>
      </c>
      <c r="AO375">
        <f t="shared" si="17"/>
        <v>0</v>
      </c>
    </row>
    <row r="376" spans="3:41" x14ac:dyDescent="0.2">
      <c r="C376" s="6">
        <v>304</v>
      </c>
      <c r="D376" s="6">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4">
        <f>IF(実施計画様式!AL376&lt;&gt;朱色変色!AL376,1,0)</f>
        <v>0</v>
      </c>
      <c r="AM376">
        <f t="shared" si="15"/>
        <v>0</v>
      </c>
      <c r="AN376">
        <f t="shared" si="16"/>
        <v>0</v>
      </c>
      <c r="AO376">
        <f t="shared" si="17"/>
        <v>0</v>
      </c>
    </row>
    <row r="377" spans="3:41" x14ac:dyDescent="0.2">
      <c r="C377" s="6">
        <v>305</v>
      </c>
      <c r="D377" s="6">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4">
        <f>IF(実施計画様式!AL377&lt;&gt;朱色変色!AL377,1,0)</f>
        <v>0</v>
      </c>
      <c r="AM377">
        <f t="shared" si="15"/>
        <v>0</v>
      </c>
      <c r="AN377">
        <f t="shared" si="16"/>
        <v>0</v>
      </c>
      <c r="AO377">
        <f t="shared" si="17"/>
        <v>0</v>
      </c>
    </row>
    <row r="378" spans="3:41" x14ac:dyDescent="0.2">
      <c r="C378" s="6">
        <v>306</v>
      </c>
      <c r="D378" s="6">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4">
        <f>IF(実施計画様式!AL378&lt;&gt;朱色変色!AL378,1,0)</f>
        <v>0</v>
      </c>
      <c r="AM378">
        <f t="shared" si="15"/>
        <v>0</v>
      </c>
      <c r="AN378">
        <f t="shared" si="16"/>
        <v>0</v>
      </c>
      <c r="AO378">
        <f t="shared" si="17"/>
        <v>0</v>
      </c>
    </row>
    <row r="379" spans="3:41" x14ac:dyDescent="0.2">
      <c r="C379" s="6">
        <v>307</v>
      </c>
      <c r="D379" s="6">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4">
        <f>IF(実施計画様式!AL379&lt;&gt;朱色変色!AL379,1,0)</f>
        <v>0</v>
      </c>
      <c r="AM379">
        <f t="shared" si="15"/>
        <v>0</v>
      </c>
      <c r="AN379">
        <f t="shared" si="16"/>
        <v>0</v>
      </c>
      <c r="AO379">
        <f t="shared" si="17"/>
        <v>0</v>
      </c>
    </row>
    <row r="380" spans="3:41" x14ac:dyDescent="0.2">
      <c r="C380" s="6">
        <v>308</v>
      </c>
      <c r="D380" s="6">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4">
        <f>IF(実施計画様式!AL380&lt;&gt;朱色変色!AL380,1,0)</f>
        <v>0</v>
      </c>
      <c r="AM380">
        <f t="shared" si="15"/>
        <v>0</v>
      </c>
      <c r="AN380">
        <f t="shared" si="16"/>
        <v>0</v>
      </c>
      <c r="AO380">
        <f t="shared" si="17"/>
        <v>0</v>
      </c>
    </row>
    <row r="381" spans="3:41" x14ac:dyDescent="0.2">
      <c r="C381" s="6">
        <v>309</v>
      </c>
      <c r="D381" s="6">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4">
        <f>IF(実施計画様式!AL381&lt;&gt;朱色変色!AL381,1,0)</f>
        <v>0</v>
      </c>
      <c r="AM381">
        <f t="shared" si="15"/>
        <v>0</v>
      </c>
      <c r="AN381">
        <f t="shared" si="16"/>
        <v>0</v>
      </c>
      <c r="AO381">
        <f t="shared" si="17"/>
        <v>0</v>
      </c>
    </row>
    <row r="382" spans="3:41" x14ac:dyDescent="0.2">
      <c r="C382" s="6">
        <v>310</v>
      </c>
      <c r="D382" s="6">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4">
        <f>IF(実施計画様式!AL382&lt;&gt;朱色変色!AL382,1,0)</f>
        <v>0</v>
      </c>
      <c r="AM382">
        <f t="shared" si="15"/>
        <v>0</v>
      </c>
      <c r="AN382">
        <f t="shared" si="16"/>
        <v>0</v>
      </c>
      <c r="AO382">
        <f t="shared" si="17"/>
        <v>0</v>
      </c>
    </row>
    <row r="383" spans="3:41" x14ac:dyDescent="0.2">
      <c r="C383" s="6">
        <v>311</v>
      </c>
      <c r="D383" s="6">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4">
        <f>IF(実施計画様式!AL383&lt;&gt;朱色変色!AL383,1,0)</f>
        <v>0</v>
      </c>
      <c r="AM383">
        <f t="shared" si="15"/>
        <v>0</v>
      </c>
      <c r="AN383">
        <f t="shared" si="16"/>
        <v>0</v>
      </c>
      <c r="AO383">
        <f t="shared" si="17"/>
        <v>0</v>
      </c>
    </row>
    <row r="384" spans="3:41" x14ac:dyDescent="0.2">
      <c r="C384" s="6">
        <v>312</v>
      </c>
      <c r="D384" s="6">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4">
        <f>IF(実施計画様式!AL384&lt;&gt;朱色変色!AL384,1,0)</f>
        <v>0</v>
      </c>
      <c r="AM384">
        <f t="shared" si="15"/>
        <v>0</v>
      </c>
      <c r="AN384">
        <f t="shared" si="16"/>
        <v>0</v>
      </c>
      <c r="AO384">
        <f t="shared" si="17"/>
        <v>0</v>
      </c>
    </row>
    <row r="385" spans="3:41" x14ac:dyDescent="0.2">
      <c r="C385" s="6">
        <v>313</v>
      </c>
      <c r="D385" s="6">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4">
        <f>IF(実施計画様式!AL385&lt;&gt;朱色変色!AL385,1,0)</f>
        <v>0</v>
      </c>
      <c r="AM385">
        <f t="shared" si="15"/>
        <v>0</v>
      </c>
      <c r="AN385">
        <f t="shared" si="16"/>
        <v>0</v>
      </c>
      <c r="AO385">
        <f t="shared" si="17"/>
        <v>0</v>
      </c>
    </row>
    <row r="386" spans="3:41" x14ac:dyDescent="0.2">
      <c r="C386" s="6">
        <v>314</v>
      </c>
      <c r="D386" s="6">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4">
        <f>IF(実施計画様式!AL386&lt;&gt;朱色変色!AL386,1,0)</f>
        <v>0</v>
      </c>
      <c r="AM386">
        <f t="shared" si="15"/>
        <v>0</v>
      </c>
      <c r="AN386">
        <f t="shared" si="16"/>
        <v>0</v>
      </c>
      <c r="AO386">
        <f t="shared" si="17"/>
        <v>0</v>
      </c>
    </row>
    <row r="387" spans="3:41" x14ac:dyDescent="0.2">
      <c r="C387" s="6">
        <v>315</v>
      </c>
      <c r="D387" s="6">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4">
        <f>IF(実施計画様式!AL387&lt;&gt;朱色変色!AL387,1,0)</f>
        <v>0</v>
      </c>
      <c r="AM387">
        <f t="shared" si="15"/>
        <v>0</v>
      </c>
      <c r="AN387">
        <f t="shared" si="16"/>
        <v>0</v>
      </c>
      <c r="AO387">
        <f t="shared" si="17"/>
        <v>0</v>
      </c>
    </row>
    <row r="388" spans="3:41" x14ac:dyDescent="0.2">
      <c r="C388" s="6">
        <v>316</v>
      </c>
      <c r="D388" s="6">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4">
        <f>IF(実施計画様式!AL388&lt;&gt;朱色変色!AL388,1,0)</f>
        <v>0</v>
      </c>
      <c r="AM388">
        <f t="shared" si="15"/>
        <v>0</v>
      </c>
      <c r="AN388">
        <f t="shared" si="16"/>
        <v>0</v>
      </c>
      <c r="AO388">
        <f t="shared" si="17"/>
        <v>0</v>
      </c>
    </row>
    <row r="389" spans="3:41" x14ac:dyDescent="0.2">
      <c r="C389" s="6">
        <v>317</v>
      </c>
      <c r="D389" s="6">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4">
        <f>IF(実施計画様式!AL389&lt;&gt;朱色変色!AL389,1,0)</f>
        <v>0</v>
      </c>
      <c r="AM389">
        <f t="shared" si="15"/>
        <v>0</v>
      </c>
      <c r="AN389">
        <f t="shared" si="16"/>
        <v>0</v>
      </c>
      <c r="AO389">
        <f t="shared" si="17"/>
        <v>0</v>
      </c>
    </row>
    <row r="390" spans="3:41" x14ac:dyDescent="0.2">
      <c r="C390" s="6">
        <v>318</v>
      </c>
      <c r="D390" s="6">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4">
        <f>IF(実施計画様式!AL390&lt;&gt;朱色変色!AL390,1,0)</f>
        <v>0</v>
      </c>
      <c r="AM390">
        <f t="shared" si="15"/>
        <v>0</v>
      </c>
      <c r="AN390">
        <f t="shared" si="16"/>
        <v>0</v>
      </c>
      <c r="AO390">
        <f t="shared" si="17"/>
        <v>0</v>
      </c>
    </row>
    <row r="391" spans="3:41" x14ac:dyDescent="0.2">
      <c r="C391" s="6">
        <v>319</v>
      </c>
      <c r="D391" s="6">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4">
        <f>IF(実施計画様式!AL391&lt;&gt;朱色変色!AL391,1,0)</f>
        <v>0</v>
      </c>
      <c r="AM391">
        <f t="shared" si="15"/>
        <v>0</v>
      </c>
      <c r="AN391">
        <f t="shared" si="16"/>
        <v>0</v>
      </c>
      <c r="AO391">
        <f t="shared" si="17"/>
        <v>0</v>
      </c>
    </row>
    <row r="392" spans="3:41" x14ac:dyDescent="0.2">
      <c r="C392" s="6">
        <v>320</v>
      </c>
      <c r="D392" s="6">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4">
        <f>IF(実施計画様式!AL392&lt;&gt;朱色変色!AL392,1,0)</f>
        <v>0</v>
      </c>
      <c r="AM392">
        <f t="shared" si="15"/>
        <v>0</v>
      </c>
      <c r="AN392">
        <f t="shared" si="16"/>
        <v>0</v>
      </c>
      <c r="AO392">
        <f t="shared" si="17"/>
        <v>0</v>
      </c>
    </row>
    <row r="393" spans="3:41" x14ac:dyDescent="0.2">
      <c r="C393" s="6">
        <v>321</v>
      </c>
      <c r="D393" s="6">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4">
        <f>IF(実施計画様式!AL393&lt;&gt;朱色変色!AL393,1,0)</f>
        <v>0</v>
      </c>
      <c r="AM393">
        <f t="shared" si="15"/>
        <v>0</v>
      </c>
      <c r="AN393">
        <f t="shared" si="16"/>
        <v>0</v>
      </c>
      <c r="AO393">
        <f t="shared" si="17"/>
        <v>0</v>
      </c>
    </row>
    <row r="394" spans="3:41" x14ac:dyDescent="0.2">
      <c r="C394" s="6">
        <v>322</v>
      </c>
      <c r="D394" s="6">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4">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2">
      <c r="C395" s="6">
        <v>323</v>
      </c>
      <c r="D395" s="6">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4">
        <f>IF(実施計画様式!AL395&lt;&gt;朱色変色!AL395,1,0)</f>
        <v>0</v>
      </c>
      <c r="AM395">
        <f t="shared" si="18"/>
        <v>0</v>
      </c>
      <c r="AN395">
        <f t="shared" si="19"/>
        <v>0</v>
      </c>
      <c r="AO395">
        <f t="shared" si="20"/>
        <v>0</v>
      </c>
    </row>
    <row r="396" spans="3:41" x14ac:dyDescent="0.2">
      <c r="C396" s="6">
        <v>324</v>
      </c>
      <c r="D396" s="6">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4">
        <f>IF(実施計画様式!AL396&lt;&gt;朱色変色!AL396,1,0)</f>
        <v>0</v>
      </c>
      <c r="AM396">
        <f t="shared" si="18"/>
        <v>0</v>
      </c>
      <c r="AN396">
        <f t="shared" si="19"/>
        <v>0</v>
      </c>
      <c r="AO396">
        <f t="shared" si="20"/>
        <v>0</v>
      </c>
    </row>
    <row r="397" spans="3:41" x14ac:dyDescent="0.2">
      <c r="C397" s="6">
        <v>325</v>
      </c>
      <c r="D397" s="6">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4">
        <f>IF(実施計画様式!AL397&lt;&gt;朱色変色!AL397,1,0)</f>
        <v>0</v>
      </c>
      <c r="AM397">
        <f t="shared" si="18"/>
        <v>0</v>
      </c>
      <c r="AN397">
        <f t="shared" si="19"/>
        <v>0</v>
      </c>
      <c r="AO397">
        <f t="shared" si="20"/>
        <v>0</v>
      </c>
    </row>
    <row r="398" spans="3:41" x14ac:dyDescent="0.2">
      <c r="C398" s="6">
        <v>326</v>
      </c>
      <c r="D398" s="6">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4">
        <f>IF(実施計画様式!AL398&lt;&gt;朱色変色!AL398,1,0)</f>
        <v>0</v>
      </c>
      <c r="AM398">
        <f t="shared" si="18"/>
        <v>0</v>
      </c>
      <c r="AN398">
        <f t="shared" si="19"/>
        <v>0</v>
      </c>
      <c r="AO398">
        <f t="shared" si="20"/>
        <v>0</v>
      </c>
    </row>
    <row r="399" spans="3:41" x14ac:dyDescent="0.2">
      <c r="C399" s="6">
        <v>327</v>
      </c>
      <c r="D399" s="6">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4">
        <f>IF(実施計画様式!AL399&lt;&gt;朱色変色!AL399,1,0)</f>
        <v>0</v>
      </c>
      <c r="AM399">
        <f t="shared" si="18"/>
        <v>0</v>
      </c>
      <c r="AN399">
        <f t="shared" si="19"/>
        <v>0</v>
      </c>
      <c r="AO399">
        <f t="shared" si="20"/>
        <v>0</v>
      </c>
    </row>
    <row r="400" spans="3:41" x14ac:dyDescent="0.2">
      <c r="C400" s="6">
        <v>328</v>
      </c>
      <c r="D400" s="6">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4">
        <f>IF(実施計画様式!AL400&lt;&gt;朱色変色!AL400,1,0)</f>
        <v>0</v>
      </c>
      <c r="AM400">
        <f t="shared" si="18"/>
        <v>0</v>
      </c>
      <c r="AN400">
        <f t="shared" si="19"/>
        <v>0</v>
      </c>
      <c r="AO400">
        <f t="shared" si="20"/>
        <v>0</v>
      </c>
    </row>
    <row r="401" spans="3:41" x14ac:dyDescent="0.2">
      <c r="C401" s="6">
        <v>329</v>
      </c>
      <c r="D401" s="6">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4">
        <f>IF(実施計画様式!AL401&lt;&gt;朱色変色!AL401,1,0)</f>
        <v>0</v>
      </c>
      <c r="AM401">
        <f t="shared" si="18"/>
        <v>0</v>
      </c>
      <c r="AN401">
        <f t="shared" si="19"/>
        <v>0</v>
      </c>
      <c r="AO401">
        <f t="shared" si="20"/>
        <v>0</v>
      </c>
    </row>
    <row r="402" spans="3:41" x14ac:dyDescent="0.2">
      <c r="C402" s="6">
        <v>330</v>
      </c>
      <c r="D402" s="6">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4">
        <f>IF(実施計画様式!AL402&lt;&gt;朱色変色!AL402,1,0)</f>
        <v>0</v>
      </c>
      <c r="AM402">
        <f t="shared" si="18"/>
        <v>0</v>
      </c>
      <c r="AN402">
        <f t="shared" si="19"/>
        <v>0</v>
      </c>
      <c r="AO402">
        <f t="shared" si="20"/>
        <v>0</v>
      </c>
    </row>
    <row r="403" spans="3:41" x14ac:dyDescent="0.2">
      <c r="C403" s="6">
        <v>331</v>
      </c>
      <c r="D403" s="6">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4">
        <f>IF(実施計画様式!AL403&lt;&gt;朱色変色!AL403,1,0)</f>
        <v>0</v>
      </c>
      <c r="AM403">
        <f t="shared" si="18"/>
        <v>0</v>
      </c>
      <c r="AN403">
        <f t="shared" si="19"/>
        <v>0</v>
      </c>
      <c r="AO403">
        <f t="shared" si="20"/>
        <v>0</v>
      </c>
    </row>
    <row r="404" spans="3:41" x14ac:dyDescent="0.2">
      <c r="C404" s="6">
        <v>332</v>
      </c>
      <c r="D404" s="6">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4">
        <f>IF(実施計画様式!AL404&lt;&gt;朱色変色!AL404,1,0)</f>
        <v>0</v>
      </c>
      <c r="AM404">
        <f t="shared" si="18"/>
        <v>0</v>
      </c>
      <c r="AN404">
        <f t="shared" si="19"/>
        <v>0</v>
      </c>
      <c r="AO404">
        <f t="shared" si="20"/>
        <v>0</v>
      </c>
    </row>
    <row r="405" spans="3:41" x14ac:dyDescent="0.2">
      <c r="C405" s="6">
        <v>333</v>
      </c>
      <c r="D405" s="6">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4">
        <f>IF(実施計画様式!AL405&lt;&gt;朱色変色!AL405,1,0)</f>
        <v>0</v>
      </c>
      <c r="AM405">
        <f t="shared" si="18"/>
        <v>0</v>
      </c>
      <c r="AN405">
        <f t="shared" si="19"/>
        <v>0</v>
      </c>
      <c r="AO405">
        <f t="shared" si="20"/>
        <v>0</v>
      </c>
    </row>
    <row r="406" spans="3:41" x14ac:dyDescent="0.2">
      <c r="C406" s="6">
        <v>334</v>
      </c>
      <c r="D406" s="6">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4">
        <f>IF(実施計画様式!AL406&lt;&gt;朱色変色!AL406,1,0)</f>
        <v>0</v>
      </c>
      <c r="AM406">
        <f t="shared" si="18"/>
        <v>0</v>
      </c>
      <c r="AN406">
        <f t="shared" si="19"/>
        <v>0</v>
      </c>
      <c r="AO406">
        <f t="shared" si="20"/>
        <v>0</v>
      </c>
    </row>
    <row r="407" spans="3:41" x14ac:dyDescent="0.2">
      <c r="C407" s="6">
        <v>335</v>
      </c>
      <c r="D407" s="6">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4">
        <f>IF(実施計画様式!AL407&lt;&gt;朱色変色!AL407,1,0)</f>
        <v>0</v>
      </c>
      <c r="AM407">
        <f t="shared" si="18"/>
        <v>0</v>
      </c>
      <c r="AN407">
        <f t="shared" si="19"/>
        <v>0</v>
      </c>
      <c r="AO407">
        <f t="shared" si="20"/>
        <v>0</v>
      </c>
    </row>
    <row r="408" spans="3:41" x14ac:dyDescent="0.2">
      <c r="C408" s="6">
        <v>336</v>
      </c>
      <c r="D408" s="6">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4">
        <f>IF(実施計画様式!AL408&lt;&gt;朱色変色!AL408,1,0)</f>
        <v>0</v>
      </c>
      <c r="AM408">
        <f t="shared" si="18"/>
        <v>0</v>
      </c>
      <c r="AN408">
        <f t="shared" si="19"/>
        <v>0</v>
      </c>
      <c r="AO408">
        <f t="shared" si="20"/>
        <v>0</v>
      </c>
    </row>
    <row r="409" spans="3:41" x14ac:dyDescent="0.2">
      <c r="C409" s="6">
        <v>337</v>
      </c>
      <c r="D409" s="6">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4">
        <f>IF(実施計画様式!AL409&lt;&gt;朱色変色!AL409,1,0)</f>
        <v>0</v>
      </c>
      <c r="AM409">
        <f t="shared" si="18"/>
        <v>0</v>
      </c>
      <c r="AN409">
        <f t="shared" si="19"/>
        <v>0</v>
      </c>
      <c r="AO409">
        <f t="shared" si="20"/>
        <v>0</v>
      </c>
    </row>
    <row r="410" spans="3:41" x14ac:dyDescent="0.2">
      <c r="C410" s="6">
        <v>338</v>
      </c>
      <c r="D410" s="6">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4">
        <f>IF(実施計画様式!AL410&lt;&gt;朱色変色!AL410,1,0)</f>
        <v>0</v>
      </c>
      <c r="AM410">
        <f t="shared" si="18"/>
        <v>0</v>
      </c>
      <c r="AN410">
        <f t="shared" si="19"/>
        <v>0</v>
      </c>
      <c r="AO410">
        <f t="shared" si="20"/>
        <v>0</v>
      </c>
    </row>
    <row r="411" spans="3:41" x14ac:dyDescent="0.2">
      <c r="C411" s="6">
        <v>339</v>
      </c>
      <c r="D411" s="6">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4">
        <f>IF(実施計画様式!AL411&lt;&gt;朱色変色!AL411,1,0)</f>
        <v>0</v>
      </c>
      <c r="AM411">
        <f t="shared" si="18"/>
        <v>0</v>
      </c>
      <c r="AN411">
        <f t="shared" si="19"/>
        <v>0</v>
      </c>
      <c r="AO411">
        <f t="shared" si="20"/>
        <v>0</v>
      </c>
    </row>
    <row r="412" spans="3:41" x14ac:dyDescent="0.2">
      <c r="C412" s="6">
        <v>340</v>
      </c>
      <c r="D412" s="6">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4">
        <f>IF(実施計画様式!AL412&lt;&gt;朱色変色!AL412,1,0)</f>
        <v>0</v>
      </c>
      <c r="AM412">
        <f t="shared" si="18"/>
        <v>0</v>
      </c>
      <c r="AN412">
        <f t="shared" si="19"/>
        <v>0</v>
      </c>
      <c r="AO412">
        <f t="shared" si="20"/>
        <v>0</v>
      </c>
    </row>
    <row r="413" spans="3:41" x14ac:dyDescent="0.2">
      <c r="C413" s="6">
        <v>341</v>
      </c>
      <c r="D413" s="6">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4">
        <f>IF(実施計画様式!AL413&lt;&gt;朱色変色!AL413,1,0)</f>
        <v>0</v>
      </c>
      <c r="AM413">
        <f t="shared" si="18"/>
        <v>0</v>
      </c>
      <c r="AN413">
        <f t="shared" si="19"/>
        <v>0</v>
      </c>
      <c r="AO413">
        <f t="shared" si="20"/>
        <v>0</v>
      </c>
    </row>
    <row r="414" spans="3:41" x14ac:dyDescent="0.2">
      <c r="C414" s="6">
        <v>342</v>
      </c>
      <c r="D414" s="6">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4">
        <f>IF(実施計画様式!AL414&lt;&gt;朱色変色!AL414,1,0)</f>
        <v>0</v>
      </c>
      <c r="AM414">
        <f t="shared" si="18"/>
        <v>0</v>
      </c>
      <c r="AN414">
        <f t="shared" si="19"/>
        <v>0</v>
      </c>
      <c r="AO414">
        <f t="shared" si="20"/>
        <v>0</v>
      </c>
    </row>
    <row r="415" spans="3:41" x14ac:dyDescent="0.2">
      <c r="C415" s="6">
        <v>343</v>
      </c>
      <c r="D415" s="6">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4">
        <f>IF(実施計画様式!AL415&lt;&gt;朱色変色!AL415,1,0)</f>
        <v>0</v>
      </c>
      <c r="AM415">
        <f t="shared" si="18"/>
        <v>0</v>
      </c>
      <c r="AN415">
        <f t="shared" si="19"/>
        <v>0</v>
      </c>
      <c r="AO415">
        <f t="shared" si="20"/>
        <v>0</v>
      </c>
    </row>
    <row r="416" spans="3:41" x14ac:dyDescent="0.2">
      <c r="C416" s="6">
        <v>344</v>
      </c>
      <c r="D416" s="6">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4">
        <f>IF(実施計画様式!AL416&lt;&gt;朱色変色!AL416,1,0)</f>
        <v>0</v>
      </c>
      <c r="AM416">
        <f t="shared" si="18"/>
        <v>0</v>
      </c>
      <c r="AN416">
        <f t="shared" si="19"/>
        <v>0</v>
      </c>
      <c r="AO416">
        <f t="shared" si="20"/>
        <v>0</v>
      </c>
    </row>
    <row r="417" spans="3:41" x14ac:dyDescent="0.2">
      <c r="C417" s="6">
        <v>345</v>
      </c>
      <c r="D417" s="6">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4">
        <f>IF(実施計画様式!AL417&lt;&gt;朱色変色!AL417,1,0)</f>
        <v>0</v>
      </c>
      <c r="AM417">
        <f t="shared" si="18"/>
        <v>0</v>
      </c>
      <c r="AN417">
        <f t="shared" si="19"/>
        <v>0</v>
      </c>
      <c r="AO417">
        <f t="shared" si="20"/>
        <v>0</v>
      </c>
    </row>
    <row r="418" spans="3:41" x14ac:dyDescent="0.2">
      <c r="C418" s="6">
        <v>346</v>
      </c>
      <c r="D418" s="6">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4">
        <f>IF(実施計画様式!AL418&lt;&gt;朱色変色!AL418,1,0)</f>
        <v>0</v>
      </c>
      <c r="AM418">
        <f t="shared" si="18"/>
        <v>0</v>
      </c>
      <c r="AN418">
        <f t="shared" si="19"/>
        <v>0</v>
      </c>
      <c r="AO418">
        <f t="shared" si="20"/>
        <v>0</v>
      </c>
    </row>
    <row r="419" spans="3:41" x14ac:dyDescent="0.2">
      <c r="C419" s="6">
        <v>347</v>
      </c>
      <c r="D419" s="6">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4">
        <f>IF(実施計画様式!AL419&lt;&gt;朱色変色!AL419,1,0)</f>
        <v>0</v>
      </c>
      <c r="AM419">
        <f t="shared" si="18"/>
        <v>0</v>
      </c>
      <c r="AN419">
        <f t="shared" si="19"/>
        <v>0</v>
      </c>
      <c r="AO419">
        <f t="shared" si="20"/>
        <v>0</v>
      </c>
    </row>
    <row r="420" spans="3:41" x14ac:dyDescent="0.2">
      <c r="C420" s="6">
        <v>348</v>
      </c>
      <c r="D420" s="6">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4">
        <f>IF(実施計画様式!AL420&lt;&gt;朱色変色!AL420,1,0)</f>
        <v>0</v>
      </c>
      <c r="AM420">
        <f t="shared" si="18"/>
        <v>0</v>
      </c>
      <c r="AN420">
        <f t="shared" si="19"/>
        <v>0</v>
      </c>
      <c r="AO420">
        <f t="shared" si="20"/>
        <v>0</v>
      </c>
    </row>
    <row r="421" spans="3:41" x14ac:dyDescent="0.2">
      <c r="C421" s="6">
        <v>349</v>
      </c>
      <c r="D421" s="6">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4">
        <f>IF(実施計画様式!AL421&lt;&gt;朱色変色!AL421,1,0)</f>
        <v>0</v>
      </c>
      <c r="AM421">
        <f t="shared" si="18"/>
        <v>0</v>
      </c>
      <c r="AN421">
        <f t="shared" si="19"/>
        <v>0</v>
      </c>
      <c r="AO421">
        <f t="shared" si="20"/>
        <v>0</v>
      </c>
    </row>
    <row r="422" spans="3:41" x14ac:dyDescent="0.2">
      <c r="C422" s="6">
        <v>350</v>
      </c>
      <c r="D422" s="6">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4">
        <f>IF(実施計画様式!AL422&lt;&gt;朱色変色!AL422,1,0)</f>
        <v>0</v>
      </c>
      <c r="AM422">
        <f t="shared" si="18"/>
        <v>0</v>
      </c>
      <c r="AN422">
        <f t="shared" si="19"/>
        <v>0</v>
      </c>
      <c r="AO422">
        <f t="shared" si="20"/>
        <v>0</v>
      </c>
    </row>
    <row r="423" spans="3:41" x14ac:dyDescent="0.2">
      <c r="C423" s="6">
        <v>351</v>
      </c>
      <c r="D423" s="6">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4">
        <f>IF(実施計画様式!AL423&lt;&gt;朱色変色!AL423,1,0)</f>
        <v>0</v>
      </c>
      <c r="AM423">
        <f t="shared" si="18"/>
        <v>0</v>
      </c>
      <c r="AN423">
        <f t="shared" si="19"/>
        <v>0</v>
      </c>
      <c r="AO423">
        <f t="shared" si="20"/>
        <v>0</v>
      </c>
    </row>
    <row r="424" spans="3:41" x14ac:dyDescent="0.2">
      <c r="C424" s="6">
        <v>352</v>
      </c>
      <c r="D424" s="6">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4">
        <f>IF(実施計画様式!AL424&lt;&gt;朱色変色!AL424,1,0)</f>
        <v>0</v>
      </c>
      <c r="AM424">
        <f t="shared" si="18"/>
        <v>0</v>
      </c>
      <c r="AN424">
        <f t="shared" si="19"/>
        <v>0</v>
      </c>
      <c r="AO424">
        <f t="shared" si="20"/>
        <v>0</v>
      </c>
    </row>
    <row r="425" spans="3:41" x14ac:dyDescent="0.2">
      <c r="C425" s="6">
        <v>353</v>
      </c>
      <c r="D425" s="6">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4">
        <f>IF(実施計画様式!AL425&lt;&gt;朱色変色!AL425,1,0)</f>
        <v>0</v>
      </c>
      <c r="AM425">
        <f t="shared" si="18"/>
        <v>0</v>
      </c>
      <c r="AN425">
        <f t="shared" si="19"/>
        <v>0</v>
      </c>
      <c r="AO425">
        <f t="shared" si="20"/>
        <v>0</v>
      </c>
    </row>
    <row r="426" spans="3:41" x14ac:dyDescent="0.2">
      <c r="C426" s="6">
        <v>354</v>
      </c>
      <c r="D426" s="6">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4">
        <f>IF(実施計画様式!AL426&lt;&gt;朱色変色!AL426,1,0)</f>
        <v>0</v>
      </c>
      <c r="AM426">
        <f t="shared" si="18"/>
        <v>0</v>
      </c>
      <c r="AN426">
        <f t="shared" si="19"/>
        <v>0</v>
      </c>
      <c r="AO426">
        <f t="shared" si="20"/>
        <v>0</v>
      </c>
    </row>
    <row r="427" spans="3:41" x14ac:dyDescent="0.2">
      <c r="C427" s="6">
        <v>355</v>
      </c>
      <c r="D427" s="6">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4">
        <f>IF(実施計画様式!AL427&lt;&gt;朱色変色!AL427,1,0)</f>
        <v>0</v>
      </c>
      <c r="AM427">
        <f t="shared" si="18"/>
        <v>0</v>
      </c>
      <c r="AN427">
        <f t="shared" si="19"/>
        <v>0</v>
      </c>
      <c r="AO427">
        <f t="shared" si="20"/>
        <v>0</v>
      </c>
    </row>
    <row r="428" spans="3:41" x14ac:dyDescent="0.2">
      <c r="C428" s="6">
        <v>356</v>
      </c>
      <c r="D428" s="6">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4">
        <f>IF(実施計画様式!AL428&lt;&gt;朱色変色!AL428,1,0)</f>
        <v>0</v>
      </c>
      <c r="AM428">
        <f t="shared" si="18"/>
        <v>0</v>
      </c>
      <c r="AN428">
        <f t="shared" si="19"/>
        <v>0</v>
      </c>
      <c r="AO428">
        <f t="shared" si="20"/>
        <v>0</v>
      </c>
    </row>
    <row r="429" spans="3:41" x14ac:dyDescent="0.2">
      <c r="C429" s="6">
        <v>357</v>
      </c>
      <c r="D429" s="6">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4">
        <f>IF(実施計画様式!AL429&lt;&gt;朱色変色!AL429,1,0)</f>
        <v>0</v>
      </c>
      <c r="AM429">
        <f t="shared" si="18"/>
        <v>0</v>
      </c>
      <c r="AN429">
        <f t="shared" si="19"/>
        <v>0</v>
      </c>
      <c r="AO429">
        <f t="shared" si="20"/>
        <v>0</v>
      </c>
    </row>
    <row r="430" spans="3:41" x14ac:dyDescent="0.2">
      <c r="C430" s="6">
        <v>358</v>
      </c>
      <c r="D430" s="6">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4">
        <f>IF(実施計画様式!AL430&lt;&gt;朱色変色!AL430,1,0)</f>
        <v>0</v>
      </c>
      <c r="AM430">
        <f t="shared" si="18"/>
        <v>0</v>
      </c>
      <c r="AN430">
        <f t="shared" si="19"/>
        <v>0</v>
      </c>
      <c r="AO430">
        <f t="shared" si="20"/>
        <v>0</v>
      </c>
    </row>
    <row r="431" spans="3:41" x14ac:dyDescent="0.2">
      <c r="C431" s="6">
        <v>359</v>
      </c>
      <c r="D431" s="6">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4">
        <f>IF(実施計画様式!AL431&lt;&gt;朱色変色!AL431,1,0)</f>
        <v>0</v>
      </c>
      <c r="AM431">
        <f t="shared" si="18"/>
        <v>0</v>
      </c>
      <c r="AN431">
        <f t="shared" si="19"/>
        <v>0</v>
      </c>
      <c r="AO431">
        <f t="shared" si="20"/>
        <v>0</v>
      </c>
    </row>
    <row r="432" spans="3:41" x14ac:dyDescent="0.2">
      <c r="C432" s="6">
        <v>360</v>
      </c>
      <c r="D432" s="6">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4">
        <f>IF(実施計画様式!AL432&lt;&gt;朱色変色!AL432,1,0)</f>
        <v>0</v>
      </c>
      <c r="AM432">
        <f t="shared" si="18"/>
        <v>0</v>
      </c>
      <c r="AN432">
        <f t="shared" si="19"/>
        <v>0</v>
      </c>
      <c r="AO432">
        <f t="shared" si="20"/>
        <v>0</v>
      </c>
    </row>
    <row r="433" spans="3:41" x14ac:dyDescent="0.2">
      <c r="C433" s="6">
        <v>361</v>
      </c>
      <c r="D433" s="6">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4">
        <f>IF(実施計画様式!AL433&lt;&gt;朱色変色!AL433,1,0)</f>
        <v>0</v>
      </c>
      <c r="AM433">
        <f t="shared" si="18"/>
        <v>0</v>
      </c>
      <c r="AN433">
        <f t="shared" si="19"/>
        <v>0</v>
      </c>
      <c r="AO433">
        <f t="shared" si="20"/>
        <v>0</v>
      </c>
    </row>
    <row r="434" spans="3:41" x14ac:dyDescent="0.2">
      <c r="C434" s="6">
        <v>362</v>
      </c>
      <c r="D434" s="6">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4">
        <f>IF(実施計画様式!AL434&lt;&gt;朱色変色!AL434,1,0)</f>
        <v>0</v>
      </c>
      <c r="AM434">
        <f t="shared" si="18"/>
        <v>0</v>
      </c>
      <c r="AN434">
        <f t="shared" si="19"/>
        <v>0</v>
      </c>
      <c r="AO434">
        <f t="shared" si="20"/>
        <v>0</v>
      </c>
    </row>
    <row r="435" spans="3:41" x14ac:dyDescent="0.2">
      <c r="C435" s="6">
        <v>363</v>
      </c>
      <c r="D435" s="6">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4">
        <f>IF(実施計画様式!AL435&lt;&gt;朱色変色!AL435,1,0)</f>
        <v>0</v>
      </c>
      <c r="AM435">
        <f t="shared" si="18"/>
        <v>0</v>
      </c>
      <c r="AN435">
        <f t="shared" si="19"/>
        <v>0</v>
      </c>
      <c r="AO435">
        <f t="shared" si="20"/>
        <v>0</v>
      </c>
    </row>
    <row r="436" spans="3:41" x14ac:dyDescent="0.2">
      <c r="C436" s="6">
        <v>364</v>
      </c>
      <c r="D436" s="6">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4">
        <f>IF(実施計画様式!AL436&lt;&gt;朱色変色!AL436,1,0)</f>
        <v>0</v>
      </c>
      <c r="AM436">
        <f t="shared" si="18"/>
        <v>0</v>
      </c>
      <c r="AN436">
        <f t="shared" si="19"/>
        <v>0</v>
      </c>
      <c r="AO436">
        <f t="shared" si="20"/>
        <v>0</v>
      </c>
    </row>
    <row r="437" spans="3:41" x14ac:dyDescent="0.2">
      <c r="C437" s="6">
        <v>365</v>
      </c>
      <c r="D437" s="6">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4">
        <f>IF(実施計画様式!AL437&lt;&gt;朱色変色!AL437,1,0)</f>
        <v>0</v>
      </c>
      <c r="AM437">
        <f t="shared" si="18"/>
        <v>0</v>
      </c>
      <c r="AN437">
        <f t="shared" si="19"/>
        <v>0</v>
      </c>
      <c r="AO437">
        <f t="shared" si="20"/>
        <v>0</v>
      </c>
    </row>
    <row r="438" spans="3:41" x14ac:dyDescent="0.2">
      <c r="C438" s="6">
        <v>366</v>
      </c>
      <c r="D438" s="6">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4">
        <f>IF(実施計画様式!AL438&lt;&gt;朱色変色!AL438,1,0)</f>
        <v>0</v>
      </c>
      <c r="AM438">
        <f t="shared" si="18"/>
        <v>0</v>
      </c>
      <c r="AN438">
        <f t="shared" si="19"/>
        <v>0</v>
      </c>
      <c r="AO438">
        <f t="shared" si="20"/>
        <v>0</v>
      </c>
    </row>
    <row r="439" spans="3:41" x14ac:dyDescent="0.2">
      <c r="C439" s="6">
        <v>367</v>
      </c>
      <c r="D439" s="6">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4">
        <f>IF(実施計画様式!AL439&lt;&gt;朱色変色!AL439,1,0)</f>
        <v>0</v>
      </c>
      <c r="AM439">
        <f t="shared" si="18"/>
        <v>0</v>
      </c>
      <c r="AN439">
        <f t="shared" si="19"/>
        <v>0</v>
      </c>
      <c r="AO439">
        <f t="shared" si="20"/>
        <v>0</v>
      </c>
    </row>
    <row r="440" spans="3:41" x14ac:dyDescent="0.2">
      <c r="C440" s="6">
        <v>368</v>
      </c>
      <c r="D440" s="6">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4">
        <f>IF(実施計画様式!AL440&lt;&gt;朱色変色!AL440,1,0)</f>
        <v>0</v>
      </c>
      <c r="AM440">
        <f t="shared" si="18"/>
        <v>0</v>
      </c>
      <c r="AN440">
        <f t="shared" si="19"/>
        <v>0</v>
      </c>
      <c r="AO440">
        <f t="shared" si="20"/>
        <v>0</v>
      </c>
    </row>
    <row r="441" spans="3:41" x14ac:dyDescent="0.2">
      <c r="C441" s="6">
        <v>369</v>
      </c>
      <c r="D441" s="6">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4">
        <f>IF(実施計画様式!AL441&lt;&gt;朱色変色!AL441,1,0)</f>
        <v>0</v>
      </c>
      <c r="AM441">
        <f t="shared" si="18"/>
        <v>0</v>
      </c>
      <c r="AN441">
        <f t="shared" si="19"/>
        <v>0</v>
      </c>
      <c r="AO441">
        <f t="shared" si="20"/>
        <v>0</v>
      </c>
    </row>
    <row r="442" spans="3:41" x14ac:dyDescent="0.2">
      <c r="C442" s="6">
        <v>370</v>
      </c>
      <c r="D442" s="6">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4">
        <f>IF(実施計画様式!AL442&lt;&gt;朱色変色!AL442,1,0)</f>
        <v>0</v>
      </c>
      <c r="AM442">
        <f t="shared" si="18"/>
        <v>0</v>
      </c>
      <c r="AN442">
        <f t="shared" si="19"/>
        <v>0</v>
      </c>
      <c r="AO442">
        <f t="shared" si="20"/>
        <v>0</v>
      </c>
    </row>
    <row r="443" spans="3:41" x14ac:dyDescent="0.2">
      <c r="C443" s="6">
        <v>371</v>
      </c>
      <c r="D443" s="6">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4">
        <f>IF(実施計画様式!AL443&lt;&gt;朱色変色!AL443,1,0)</f>
        <v>0</v>
      </c>
      <c r="AM443">
        <f t="shared" si="18"/>
        <v>0</v>
      </c>
      <c r="AN443">
        <f t="shared" si="19"/>
        <v>0</v>
      </c>
      <c r="AO443">
        <f t="shared" si="20"/>
        <v>0</v>
      </c>
    </row>
    <row r="444" spans="3:41" x14ac:dyDescent="0.2">
      <c r="C444" s="6">
        <v>372</v>
      </c>
      <c r="D444" s="6">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4">
        <f>IF(実施計画様式!AL444&lt;&gt;朱色変色!AL444,1,0)</f>
        <v>0</v>
      </c>
      <c r="AM444">
        <f t="shared" si="18"/>
        <v>0</v>
      </c>
      <c r="AN444">
        <f t="shared" si="19"/>
        <v>0</v>
      </c>
      <c r="AO444">
        <f t="shared" si="20"/>
        <v>0</v>
      </c>
    </row>
    <row r="445" spans="3:41" x14ac:dyDescent="0.2">
      <c r="C445" s="6">
        <v>373</v>
      </c>
      <c r="D445" s="6">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4">
        <f>IF(実施計画様式!AL445&lt;&gt;朱色変色!AL445,1,0)</f>
        <v>0</v>
      </c>
      <c r="AM445">
        <f t="shared" si="18"/>
        <v>0</v>
      </c>
      <c r="AN445">
        <f t="shared" si="19"/>
        <v>0</v>
      </c>
      <c r="AO445">
        <f t="shared" si="20"/>
        <v>0</v>
      </c>
    </row>
    <row r="446" spans="3:41" x14ac:dyDescent="0.2">
      <c r="C446" s="6">
        <v>374</v>
      </c>
      <c r="D446" s="6">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4">
        <f>IF(実施計画様式!AL446&lt;&gt;朱色変色!AL446,1,0)</f>
        <v>0</v>
      </c>
      <c r="AM446">
        <f t="shared" si="18"/>
        <v>0</v>
      </c>
      <c r="AN446">
        <f t="shared" si="19"/>
        <v>0</v>
      </c>
      <c r="AO446">
        <f t="shared" si="20"/>
        <v>0</v>
      </c>
    </row>
    <row r="447" spans="3:41" x14ac:dyDescent="0.2">
      <c r="C447" s="6">
        <v>375</v>
      </c>
      <c r="D447" s="6">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4">
        <f>IF(実施計画様式!AL447&lt;&gt;朱色変色!AL447,1,0)</f>
        <v>0</v>
      </c>
      <c r="AM447">
        <f t="shared" si="18"/>
        <v>0</v>
      </c>
      <c r="AN447">
        <f t="shared" si="19"/>
        <v>0</v>
      </c>
      <c r="AO447">
        <f t="shared" si="20"/>
        <v>0</v>
      </c>
    </row>
    <row r="448" spans="3:41" x14ac:dyDescent="0.2">
      <c r="C448" s="6">
        <v>376</v>
      </c>
      <c r="D448" s="6">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4">
        <f>IF(実施計画様式!AL448&lt;&gt;朱色変色!AL448,1,0)</f>
        <v>0</v>
      </c>
      <c r="AM448">
        <f t="shared" si="18"/>
        <v>0</v>
      </c>
      <c r="AN448">
        <f t="shared" si="19"/>
        <v>0</v>
      </c>
      <c r="AO448">
        <f t="shared" si="20"/>
        <v>0</v>
      </c>
    </row>
    <row r="449" spans="3:41" x14ac:dyDescent="0.2">
      <c r="C449" s="6">
        <v>377</v>
      </c>
      <c r="D449" s="6">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4">
        <f>IF(実施計画様式!AL449&lt;&gt;朱色変色!AL449,1,0)</f>
        <v>0</v>
      </c>
      <c r="AM449">
        <f t="shared" si="18"/>
        <v>0</v>
      </c>
      <c r="AN449">
        <f t="shared" si="19"/>
        <v>0</v>
      </c>
      <c r="AO449">
        <f t="shared" si="20"/>
        <v>0</v>
      </c>
    </row>
    <row r="450" spans="3:41" x14ac:dyDescent="0.2">
      <c r="C450" s="6">
        <v>378</v>
      </c>
      <c r="D450" s="6">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4">
        <f>IF(実施計画様式!AL450&lt;&gt;朱色変色!AL450,1,0)</f>
        <v>0</v>
      </c>
      <c r="AM450">
        <f t="shared" si="18"/>
        <v>0</v>
      </c>
      <c r="AN450">
        <f t="shared" si="19"/>
        <v>0</v>
      </c>
      <c r="AO450">
        <f t="shared" si="20"/>
        <v>0</v>
      </c>
    </row>
    <row r="451" spans="3:41" x14ac:dyDescent="0.2">
      <c r="C451" s="6">
        <v>379</v>
      </c>
      <c r="D451" s="6">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4">
        <f>IF(実施計画様式!AL451&lt;&gt;朱色変色!AL451,1,0)</f>
        <v>0</v>
      </c>
      <c r="AM451">
        <f t="shared" si="18"/>
        <v>0</v>
      </c>
      <c r="AN451">
        <f t="shared" si="19"/>
        <v>0</v>
      </c>
      <c r="AO451">
        <f t="shared" si="20"/>
        <v>0</v>
      </c>
    </row>
    <row r="452" spans="3:41" x14ac:dyDescent="0.2">
      <c r="C452" s="6">
        <v>380</v>
      </c>
      <c r="D452" s="6">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4">
        <f>IF(実施計画様式!AL452&lt;&gt;朱色変色!AL452,1,0)</f>
        <v>0</v>
      </c>
      <c r="AM452">
        <f t="shared" si="18"/>
        <v>0</v>
      </c>
      <c r="AN452">
        <f t="shared" si="19"/>
        <v>0</v>
      </c>
      <c r="AO452">
        <f t="shared" si="20"/>
        <v>0</v>
      </c>
    </row>
    <row r="453" spans="3:41" x14ac:dyDescent="0.2">
      <c r="C453" s="6">
        <v>381</v>
      </c>
      <c r="D453" s="6">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4">
        <f>IF(実施計画様式!AL453&lt;&gt;朱色変色!AL453,1,0)</f>
        <v>0</v>
      </c>
      <c r="AM453">
        <f t="shared" si="18"/>
        <v>0</v>
      </c>
      <c r="AN453">
        <f t="shared" si="19"/>
        <v>0</v>
      </c>
      <c r="AO453">
        <f t="shared" si="20"/>
        <v>0</v>
      </c>
    </row>
    <row r="454" spans="3:41" x14ac:dyDescent="0.2">
      <c r="C454" s="6">
        <v>382</v>
      </c>
      <c r="D454" s="6">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4">
        <f>IF(実施計画様式!AL454&lt;&gt;朱色変色!AL454,1,0)</f>
        <v>0</v>
      </c>
      <c r="AM454">
        <f t="shared" si="18"/>
        <v>0</v>
      </c>
      <c r="AN454">
        <f t="shared" si="19"/>
        <v>0</v>
      </c>
      <c r="AO454">
        <f t="shared" si="20"/>
        <v>0</v>
      </c>
    </row>
    <row r="455" spans="3:41" x14ac:dyDescent="0.2">
      <c r="C455" s="6">
        <v>383</v>
      </c>
      <c r="D455" s="6">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4">
        <f>IF(実施計画様式!AL455&lt;&gt;朱色変色!AL455,1,0)</f>
        <v>0</v>
      </c>
      <c r="AM455">
        <f t="shared" si="18"/>
        <v>0</v>
      </c>
      <c r="AN455">
        <f t="shared" si="19"/>
        <v>0</v>
      </c>
      <c r="AO455">
        <f t="shared" si="20"/>
        <v>0</v>
      </c>
    </row>
    <row r="456" spans="3:41" x14ac:dyDescent="0.2">
      <c r="C456" s="6">
        <v>384</v>
      </c>
      <c r="D456" s="6">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4">
        <f>IF(実施計画様式!AL456&lt;&gt;朱色変色!AL456,1,0)</f>
        <v>0</v>
      </c>
      <c r="AM456">
        <f t="shared" si="18"/>
        <v>0</v>
      </c>
      <c r="AN456">
        <f t="shared" si="19"/>
        <v>0</v>
      </c>
      <c r="AO456">
        <f t="shared" si="20"/>
        <v>0</v>
      </c>
    </row>
    <row r="457" spans="3:41" x14ac:dyDescent="0.2">
      <c r="C457" s="6">
        <v>385</v>
      </c>
      <c r="D457" s="6">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4">
        <f>IF(実施計画様式!AL457&lt;&gt;朱色変色!AL457,1,0)</f>
        <v>0</v>
      </c>
      <c r="AM457">
        <f t="shared" si="18"/>
        <v>0</v>
      </c>
      <c r="AN457">
        <f t="shared" si="19"/>
        <v>0</v>
      </c>
      <c r="AO457">
        <f t="shared" si="20"/>
        <v>0</v>
      </c>
    </row>
    <row r="458" spans="3:41" x14ac:dyDescent="0.2">
      <c r="C458" s="6">
        <v>386</v>
      </c>
      <c r="D458" s="6">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4">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2">
      <c r="C459" s="6">
        <v>387</v>
      </c>
      <c r="D459" s="6">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4">
        <f>IF(実施計画様式!AL459&lt;&gt;朱色変色!AL459,1,0)</f>
        <v>0</v>
      </c>
      <c r="AM459">
        <f t="shared" si="21"/>
        <v>0</v>
      </c>
      <c r="AN459">
        <f t="shared" si="22"/>
        <v>0</v>
      </c>
      <c r="AO459">
        <f t="shared" si="23"/>
        <v>0</v>
      </c>
    </row>
    <row r="460" spans="3:41" x14ac:dyDescent="0.2">
      <c r="C460" s="6">
        <v>388</v>
      </c>
      <c r="D460" s="6">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4">
        <f>IF(実施計画様式!AL460&lt;&gt;朱色変色!AL460,1,0)</f>
        <v>0</v>
      </c>
      <c r="AM460">
        <f t="shared" si="21"/>
        <v>0</v>
      </c>
      <c r="AN460">
        <f t="shared" si="22"/>
        <v>0</v>
      </c>
      <c r="AO460">
        <f t="shared" si="23"/>
        <v>0</v>
      </c>
    </row>
    <row r="461" spans="3:41" x14ac:dyDescent="0.2">
      <c r="C461" s="6">
        <v>389</v>
      </c>
      <c r="D461" s="6">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4">
        <f>IF(実施計画様式!AL461&lt;&gt;朱色変色!AL461,1,0)</f>
        <v>0</v>
      </c>
      <c r="AM461">
        <f t="shared" si="21"/>
        <v>0</v>
      </c>
      <c r="AN461">
        <f t="shared" si="22"/>
        <v>0</v>
      </c>
      <c r="AO461">
        <f t="shared" si="23"/>
        <v>0</v>
      </c>
    </row>
    <row r="462" spans="3:41" x14ac:dyDescent="0.2">
      <c r="C462" s="6">
        <v>390</v>
      </c>
      <c r="D462" s="6">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4">
        <f>IF(実施計画様式!AL462&lt;&gt;朱色変色!AL462,1,0)</f>
        <v>0</v>
      </c>
      <c r="AM462">
        <f t="shared" si="21"/>
        <v>0</v>
      </c>
      <c r="AN462">
        <f t="shared" si="22"/>
        <v>0</v>
      </c>
      <c r="AO462">
        <f t="shared" si="23"/>
        <v>0</v>
      </c>
    </row>
    <row r="463" spans="3:41" x14ac:dyDescent="0.2">
      <c r="C463" s="6">
        <v>391</v>
      </c>
      <c r="D463" s="6">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4">
        <f>IF(実施計画様式!AL463&lt;&gt;朱色変色!AL463,1,0)</f>
        <v>0</v>
      </c>
      <c r="AM463">
        <f t="shared" si="21"/>
        <v>0</v>
      </c>
      <c r="AN463">
        <f t="shared" si="22"/>
        <v>0</v>
      </c>
      <c r="AO463">
        <f t="shared" si="23"/>
        <v>0</v>
      </c>
    </row>
    <row r="464" spans="3:41" x14ac:dyDescent="0.2">
      <c r="C464" s="6">
        <v>392</v>
      </c>
      <c r="D464" s="6">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4">
        <f>IF(実施計画様式!AL464&lt;&gt;朱色変色!AL464,1,0)</f>
        <v>0</v>
      </c>
      <c r="AM464">
        <f t="shared" si="21"/>
        <v>0</v>
      </c>
      <c r="AN464">
        <f t="shared" si="22"/>
        <v>0</v>
      </c>
      <c r="AO464">
        <f t="shared" si="23"/>
        <v>0</v>
      </c>
    </row>
    <row r="465" spans="3:41" x14ac:dyDescent="0.2">
      <c r="C465" s="6">
        <v>393</v>
      </c>
      <c r="D465" s="6">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4">
        <f>IF(実施計画様式!AL465&lt;&gt;朱色変色!AL465,1,0)</f>
        <v>0</v>
      </c>
      <c r="AM465">
        <f t="shared" si="21"/>
        <v>0</v>
      </c>
      <c r="AN465">
        <f t="shared" si="22"/>
        <v>0</v>
      </c>
      <c r="AO465">
        <f t="shared" si="23"/>
        <v>0</v>
      </c>
    </row>
    <row r="466" spans="3:41" x14ac:dyDescent="0.2">
      <c r="C466" s="6">
        <v>394</v>
      </c>
      <c r="D466" s="6">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4">
        <f>IF(実施計画様式!AL466&lt;&gt;朱色変色!AL466,1,0)</f>
        <v>0</v>
      </c>
      <c r="AM466">
        <f t="shared" si="21"/>
        <v>0</v>
      </c>
      <c r="AN466">
        <f t="shared" si="22"/>
        <v>0</v>
      </c>
      <c r="AO466">
        <f t="shared" si="23"/>
        <v>0</v>
      </c>
    </row>
    <row r="467" spans="3:41" x14ac:dyDescent="0.2">
      <c r="C467" s="6">
        <v>395</v>
      </c>
      <c r="D467" s="6">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4">
        <f>IF(実施計画様式!AL467&lt;&gt;朱色変色!AL467,1,0)</f>
        <v>0</v>
      </c>
      <c r="AM467">
        <f t="shared" si="21"/>
        <v>0</v>
      </c>
      <c r="AN467">
        <f t="shared" si="22"/>
        <v>0</v>
      </c>
      <c r="AO467">
        <f t="shared" si="23"/>
        <v>0</v>
      </c>
    </row>
    <row r="468" spans="3:41" x14ac:dyDescent="0.2">
      <c r="C468" s="6">
        <v>396</v>
      </c>
      <c r="D468" s="6">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4">
        <f>IF(実施計画様式!AL468&lt;&gt;朱色変色!AL468,1,0)</f>
        <v>0</v>
      </c>
      <c r="AM468">
        <f t="shared" si="21"/>
        <v>0</v>
      </c>
      <c r="AN468">
        <f t="shared" si="22"/>
        <v>0</v>
      </c>
      <c r="AO468">
        <f t="shared" si="23"/>
        <v>0</v>
      </c>
    </row>
    <row r="469" spans="3:41" x14ac:dyDescent="0.2">
      <c r="C469" s="6">
        <v>397</v>
      </c>
      <c r="D469" s="6">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4">
        <f>IF(実施計画様式!AL469&lt;&gt;朱色変色!AL469,1,0)</f>
        <v>0</v>
      </c>
      <c r="AM469">
        <f t="shared" si="21"/>
        <v>0</v>
      </c>
      <c r="AN469">
        <f t="shared" si="22"/>
        <v>0</v>
      </c>
      <c r="AO469">
        <f t="shared" si="23"/>
        <v>0</v>
      </c>
    </row>
    <row r="470" spans="3:41" x14ac:dyDescent="0.2">
      <c r="C470" s="6">
        <v>398</v>
      </c>
      <c r="D470" s="6">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4">
        <f>IF(実施計画様式!AL470&lt;&gt;朱色変色!AL470,1,0)</f>
        <v>0</v>
      </c>
      <c r="AM470">
        <f t="shared" si="21"/>
        <v>0</v>
      </c>
      <c r="AN470">
        <f t="shared" si="22"/>
        <v>0</v>
      </c>
      <c r="AO470">
        <f t="shared" si="23"/>
        <v>0</v>
      </c>
    </row>
    <row r="471" spans="3:41" x14ac:dyDescent="0.2">
      <c r="C471" s="6">
        <v>399</v>
      </c>
      <c r="D471" s="6">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4">
        <f>IF(実施計画様式!AL471&lt;&gt;朱色変色!AL471,1,0)</f>
        <v>0</v>
      </c>
      <c r="AM471">
        <f t="shared" si="21"/>
        <v>0</v>
      </c>
      <c r="AN471">
        <f t="shared" si="22"/>
        <v>0</v>
      </c>
      <c r="AO471">
        <f t="shared" si="23"/>
        <v>0</v>
      </c>
    </row>
    <row r="472" spans="3:41" ht="13.8" thickBot="1" x14ac:dyDescent="0.25">
      <c r="C472" s="7">
        <v>400</v>
      </c>
      <c r="D472" s="7">
        <f>IF(実施計画様式!D472&lt;&gt;朱色変色!D472,1,0)</f>
        <v>0</v>
      </c>
      <c r="E472" s="9">
        <f>IF(実施計画様式!E472&lt;&gt;朱色変色!E472,1,0)</f>
        <v>0</v>
      </c>
      <c r="F472" s="9">
        <f>IF(実施計画様式!F472&lt;&gt;朱色変色!F472,1,0)</f>
        <v>0</v>
      </c>
      <c r="G472" s="9">
        <f>IF(実施計画様式!G472&lt;&gt;朱色変色!G472,1,0)</f>
        <v>0</v>
      </c>
      <c r="H472" s="9">
        <f>IF(実施計画様式!H472&lt;&gt;朱色変色!H472,1,0)</f>
        <v>0</v>
      </c>
      <c r="I472" s="9">
        <f>IF(実施計画様式!I472&lt;&gt;朱色変色!I472,1,0)</f>
        <v>0</v>
      </c>
      <c r="J472" s="9">
        <f>IF(実施計画様式!J472&lt;&gt;朱色変色!J472,1,0)</f>
        <v>0</v>
      </c>
      <c r="K472" s="9">
        <f>IF(実施計画様式!K472&lt;&gt;朱色変色!K472,1,0)</f>
        <v>0</v>
      </c>
      <c r="L472" s="9">
        <f>IF(実施計画様式!L472&lt;&gt;朱色変色!L472,1,0)</f>
        <v>0</v>
      </c>
      <c r="M472" s="9">
        <f>IF(実施計画様式!M472&lt;&gt;朱色変色!M472,1,0)</f>
        <v>0</v>
      </c>
      <c r="N472" s="9">
        <f>IF(実施計画様式!N472&lt;&gt;朱色変色!N472,1,0)</f>
        <v>0</v>
      </c>
      <c r="O472" s="9">
        <f>IF(実施計画様式!O472&lt;&gt;朱色変色!O472,1,0)</f>
        <v>0</v>
      </c>
      <c r="P472" s="9">
        <f>IF(実施計画様式!P472&lt;&gt;朱色変色!P472,1,0)</f>
        <v>0</v>
      </c>
      <c r="Q472" s="9">
        <f>IF(実施計画様式!Q472&lt;&gt;朱色変色!Q472,1,0)</f>
        <v>0</v>
      </c>
      <c r="R472" s="9">
        <f>IF(実施計画様式!R472&lt;&gt;朱色変色!R472,1,0)</f>
        <v>0</v>
      </c>
      <c r="S472" s="9">
        <f>IF(実施計画様式!S472&lt;&gt;朱色変色!S472,1,0)</f>
        <v>0</v>
      </c>
      <c r="T472" s="9">
        <f>IF(実施計画様式!T472&lt;&gt;朱色変色!T472,1,0)</f>
        <v>0</v>
      </c>
      <c r="U472" s="9">
        <f>IF(実施計画様式!U472&lt;&gt;朱色変色!U472,1,0)</f>
        <v>0</v>
      </c>
      <c r="V472" s="9">
        <f>IF(実施計画様式!V472&lt;&gt;朱色変色!V472,1,0)</f>
        <v>0</v>
      </c>
      <c r="W472" s="9">
        <f>IF(実施計画様式!W472&lt;&gt;朱色変色!W472,1,0)</f>
        <v>0</v>
      </c>
      <c r="X472" s="9">
        <f>IF(実施計画様式!X472&lt;&gt;朱色変色!X472,1,0)</f>
        <v>0</v>
      </c>
      <c r="Y472" s="9">
        <f>IF(実施計画様式!Y472&lt;&gt;朱色変色!Y472,1,0)</f>
        <v>0</v>
      </c>
      <c r="Z472" s="9">
        <f>IF(実施計画様式!Z472&lt;&gt;朱色変色!Z472,1,0)</f>
        <v>0</v>
      </c>
      <c r="AA472" s="9">
        <f>IF(実施計画様式!AA472&lt;&gt;朱色変色!AA472,1,0)</f>
        <v>0</v>
      </c>
      <c r="AB472" s="9">
        <f>IF(実施計画様式!AB472&lt;&gt;朱色変色!AB472,1,0)</f>
        <v>0</v>
      </c>
      <c r="AC472" s="9">
        <f>IF(実施計画様式!AC472&lt;&gt;朱色変色!AC472,1,0)</f>
        <v>0</v>
      </c>
      <c r="AD472" s="9">
        <f>IF(実施計画様式!AD472&lt;&gt;朱色変色!AD472,1,0)</f>
        <v>0</v>
      </c>
      <c r="AE472" s="9">
        <f>IF(実施計画様式!AE472&lt;&gt;朱色変色!AE472,1,0)</f>
        <v>0</v>
      </c>
      <c r="AF472" s="9">
        <f>IF(実施計画様式!AF472&lt;&gt;朱色変色!AF472,1,0)</f>
        <v>0</v>
      </c>
      <c r="AG472" s="9">
        <f>IF(実施計画様式!AG472&lt;&gt;朱色変色!AG472,1,0)</f>
        <v>0</v>
      </c>
      <c r="AH472" s="9">
        <f>IF(実施計画様式!AH472&lt;&gt;朱色変色!AH472,1,0)</f>
        <v>0</v>
      </c>
      <c r="AI472" s="9">
        <f>IF(実施計画様式!AI472&lt;&gt;朱色変色!AI472,1,0)</f>
        <v>0</v>
      </c>
      <c r="AJ472" s="9">
        <f>IF(実施計画様式!AJ472&lt;&gt;朱色変色!AJ472,1,0)</f>
        <v>0</v>
      </c>
      <c r="AK472" s="9">
        <f>IF(実施計画様式!AK472&lt;&gt;朱色変色!AK472,1,0)</f>
        <v>0</v>
      </c>
      <c r="AL472" s="5">
        <f>IF(実施計画様式!AL472&lt;&gt;朱色変色!AL472,1,0)</f>
        <v>0</v>
      </c>
      <c r="AM472">
        <f t="shared" si="21"/>
        <v>0</v>
      </c>
      <c r="AN472">
        <f t="shared" si="22"/>
        <v>0</v>
      </c>
      <c r="AO472">
        <f t="shared" si="23"/>
        <v>0</v>
      </c>
    </row>
  </sheetData>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2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64"/>
  <sheetViews>
    <sheetView topLeftCell="A39" workbookViewId="0">
      <selection activeCell="D23" sqref="D23:E23"/>
    </sheetView>
  </sheetViews>
  <sheetFormatPr defaultRowHeight="13.2" x14ac:dyDescent="0.2"/>
  <cols>
    <col min="2" max="2" width="40" bestFit="1" customWidth="1"/>
    <col min="3" max="3" width="30.109375" bestFit="1" customWidth="1"/>
    <col min="5" max="5" width="5.44140625" bestFit="1" customWidth="1"/>
    <col min="6" max="6" width="21.44140625" bestFit="1" customWidth="1"/>
    <col min="7" max="7" width="9.44140625" bestFit="1" customWidth="1"/>
  </cols>
  <sheetData>
    <row r="1" spans="2:7" ht="13.8" thickBot="1" x14ac:dyDescent="0.25"/>
    <row r="2" spans="2:7" x14ac:dyDescent="0.2">
      <c r="B2" s="2" t="s">
        <v>7685</v>
      </c>
      <c r="C2" s="8" t="s">
        <v>7686</v>
      </c>
      <c r="D2" s="3" t="s">
        <v>7687</v>
      </c>
      <c r="E2" s="8" t="s">
        <v>7685</v>
      </c>
      <c r="F2" s="8" t="s">
        <v>7688</v>
      </c>
      <c r="G2" s="3" t="s">
        <v>7687</v>
      </c>
    </row>
    <row r="3" spans="2:7" ht="13.8" thickBot="1" x14ac:dyDescent="0.25">
      <c r="B3" s="6" t="s">
        <v>264</v>
      </c>
      <c r="C3" t="s">
        <v>7689</v>
      </c>
      <c r="D3" s="4">
        <v>1</v>
      </c>
      <c r="E3" s="9" t="s">
        <v>264</v>
      </c>
      <c r="F3" s="9" t="s">
        <v>7689</v>
      </c>
      <c r="G3" s="5">
        <v>1</v>
      </c>
    </row>
    <row r="4" spans="2:7" x14ac:dyDescent="0.2">
      <c r="B4" s="6" t="s">
        <v>7690</v>
      </c>
      <c r="C4" t="s">
        <v>7691</v>
      </c>
      <c r="D4" s="4">
        <v>2</v>
      </c>
    </row>
    <row r="5" spans="2:7" x14ac:dyDescent="0.2">
      <c r="B5" s="6" t="s">
        <v>7690</v>
      </c>
      <c r="C5" t="s">
        <v>7692</v>
      </c>
      <c r="D5" s="4">
        <v>3</v>
      </c>
    </row>
    <row r="6" spans="2:7" x14ac:dyDescent="0.2">
      <c r="B6" s="6" t="s">
        <v>7690</v>
      </c>
      <c r="C6" t="s">
        <v>7693</v>
      </c>
      <c r="D6" s="4">
        <v>4</v>
      </c>
    </row>
    <row r="7" spans="2:7" x14ac:dyDescent="0.2">
      <c r="B7" s="6" t="s">
        <v>7690</v>
      </c>
      <c r="C7" t="s">
        <v>7694</v>
      </c>
      <c r="D7" s="4">
        <v>5</v>
      </c>
    </row>
    <row r="8" spans="2:7" x14ac:dyDescent="0.2">
      <c r="B8" s="6" t="s">
        <v>7690</v>
      </c>
      <c r="C8" t="s">
        <v>7695</v>
      </c>
      <c r="D8" s="4">
        <v>6</v>
      </c>
    </row>
    <row r="9" spans="2:7" x14ac:dyDescent="0.2">
      <c r="B9" s="6" t="s">
        <v>7690</v>
      </c>
      <c r="C9" t="s">
        <v>7696</v>
      </c>
      <c r="D9" s="4">
        <v>7</v>
      </c>
    </row>
    <row r="10" spans="2:7" x14ac:dyDescent="0.2">
      <c r="B10" s="6" t="s">
        <v>7690</v>
      </c>
      <c r="C10" t="s">
        <v>7697</v>
      </c>
      <c r="D10" s="4">
        <v>8</v>
      </c>
    </row>
    <row r="11" spans="2:7" x14ac:dyDescent="0.2">
      <c r="B11" s="6" t="s">
        <v>7690</v>
      </c>
      <c r="C11" t="s">
        <v>7698</v>
      </c>
      <c r="D11" s="4">
        <v>9</v>
      </c>
    </row>
    <row r="12" spans="2:7" x14ac:dyDescent="0.2">
      <c r="B12" s="6" t="s">
        <v>7690</v>
      </c>
      <c r="C12" t="s">
        <v>7699</v>
      </c>
      <c r="D12" s="4">
        <v>10</v>
      </c>
    </row>
    <row r="13" spans="2:7" x14ac:dyDescent="0.2">
      <c r="B13" s="6" t="s">
        <v>7700</v>
      </c>
      <c r="C13" t="s">
        <v>7701</v>
      </c>
      <c r="D13" s="4">
        <v>11</v>
      </c>
    </row>
    <row r="14" spans="2:7" x14ac:dyDescent="0.2">
      <c r="B14" s="6" t="s">
        <v>7700</v>
      </c>
      <c r="C14" t="s">
        <v>7702</v>
      </c>
      <c r="D14" s="4">
        <v>12</v>
      </c>
    </row>
    <row r="15" spans="2:7" x14ac:dyDescent="0.2">
      <c r="B15" s="6" t="s">
        <v>7700</v>
      </c>
      <c r="C15" t="s">
        <v>7703</v>
      </c>
      <c r="D15" s="4">
        <v>13</v>
      </c>
    </row>
    <row r="16" spans="2:7" x14ac:dyDescent="0.2">
      <c r="B16" s="6" t="s">
        <v>7700</v>
      </c>
      <c r="C16" t="s">
        <v>7704</v>
      </c>
      <c r="D16" s="4">
        <v>14</v>
      </c>
    </row>
    <row r="17" spans="2:4" x14ac:dyDescent="0.2">
      <c r="B17" s="6" t="s">
        <v>7700</v>
      </c>
      <c r="C17" t="s">
        <v>7705</v>
      </c>
      <c r="D17" s="4">
        <v>15</v>
      </c>
    </row>
    <row r="18" spans="2:4" x14ac:dyDescent="0.2">
      <c r="B18" s="6" t="s">
        <v>7700</v>
      </c>
      <c r="C18" t="s">
        <v>7706</v>
      </c>
      <c r="D18" s="4">
        <v>16</v>
      </c>
    </row>
    <row r="19" spans="2:4" x14ac:dyDescent="0.2">
      <c r="B19" s="6" t="s">
        <v>7700</v>
      </c>
      <c r="C19" t="s">
        <v>7707</v>
      </c>
      <c r="D19" s="4">
        <v>17</v>
      </c>
    </row>
    <row r="20" spans="2:4" x14ac:dyDescent="0.2">
      <c r="B20" s="6" t="s">
        <v>7700</v>
      </c>
      <c r="C20" t="s">
        <v>7708</v>
      </c>
      <c r="D20" s="4">
        <v>18</v>
      </c>
    </row>
    <row r="21" spans="2:4" x14ac:dyDescent="0.2">
      <c r="B21" s="6" t="s">
        <v>7700</v>
      </c>
      <c r="C21" t="s">
        <v>7709</v>
      </c>
      <c r="D21" s="4">
        <v>19</v>
      </c>
    </row>
    <row r="22" spans="2:4" x14ac:dyDescent="0.2">
      <c r="B22" s="6" t="s">
        <v>7700</v>
      </c>
      <c r="C22" t="s">
        <v>7710</v>
      </c>
      <c r="D22" s="4">
        <v>20</v>
      </c>
    </row>
    <row r="23" spans="2:4" x14ac:dyDescent="0.2">
      <c r="B23" s="6" t="s">
        <v>7700</v>
      </c>
      <c r="C23" t="s">
        <v>7711</v>
      </c>
      <c r="D23" s="4">
        <v>21</v>
      </c>
    </row>
    <row r="24" spans="2:4" ht="13.8" thickBot="1" x14ac:dyDescent="0.25">
      <c r="B24" s="7" t="s">
        <v>3970</v>
      </c>
      <c r="C24" s="9" t="s">
        <v>7712</v>
      </c>
      <c r="D24" s="5">
        <v>22</v>
      </c>
    </row>
    <row r="27" spans="2:4" ht="13.8" thickBot="1" x14ac:dyDescent="0.25"/>
    <row r="28" spans="2:4" x14ac:dyDescent="0.2">
      <c r="B28" s="2" t="s">
        <v>7685</v>
      </c>
      <c r="C28" s="8" t="s">
        <v>7713</v>
      </c>
      <c r="D28" s="3" t="s">
        <v>7687</v>
      </c>
    </row>
    <row r="29" spans="2:4" x14ac:dyDescent="0.2">
      <c r="B29" s="6" t="s">
        <v>264</v>
      </c>
      <c r="C29" t="s">
        <v>7689</v>
      </c>
      <c r="D29" s="4">
        <v>1</v>
      </c>
    </row>
    <row r="30" spans="2:4" x14ac:dyDescent="0.2">
      <c r="B30" s="6" t="s">
        <v>7690</v>
      </c>
      <c r="C30" t="s">
        <v>7691</v>
      </c>
      <c r="D30" s="4">
        <v>2</v>
      </c>
    </row>
    <row r="31" spans="2:4" x14ac:dyDescent="0.2">
      <c r="B31" s="6" t="s">
        <v>7690</v>
      </c>
      <c r="C31" t="s">
        <v>7692</v>
      </c>
      <c r="D31" s="4">
        <v>3</v>
      </c>
    </row>
    <row r="32" spans="2:4" x14ac:dyDescent="0.2">
      <c r="B32" s="6" t="s">
        <v>7690</v>
      </c>
      <c r="C32" t="s">
        <v>7694</v>
      </c>
      <c r="D32" s="4">
        <v>5</v>
      </c>
    </row>
    <row r="33" spans="2:4" x14ac:dyDescent="0.2">
      <c r="B33" s="6" t="s">
        <v>7690</v>
      </c>
      <c r="C33" t="s">
        <v>7695</v>
      </c>
      <c r="D33" s="4">
        <v>6</v>
      </c>
    </row>
    <row r="34" spans="2:4" x14ac:dyDescent="0.2">
      <c r="B34" s="6" t="s">
        <v>7690</v>
      </c>
      <c r="C34" t="s">
        <v>7696</v>
      </c>
      <c r="D34" s="4">
        <v>7</v>
      </c>
    </row>
    <row r="35" spans="2:4" x14ac:dyDescent="0.2">
      <c r="B35" s="6" t="s">
        <v>7690</v>
      </c>
      <c r="C35" t="s">
        <v>7697</v>
      </c>
      <c r="D35" s="4">
        <v>8</v>
      </c>
    </row>
    <row r="36" spans="2:4" x14ac:dyDescent="0.2">
      <c r="B36" s="6" t="s">
        <v>7690</v>
      </c>
      <c r="C36" t="s">
        <v>7698</v>
      </c>
      <c r="D36" s="4">
        <v>9</v>
      </c>
    </row>
    <row r="37" spans="2:4" x14ac:dyDescent="0.2">
      <c r="B37" s="6" t="s">
        <v>7690</v>
      </c>
      <c r="C37" t="s">
        <v>7714</v>
      </c>
      <c r="D37" s="4">
        <v>10</v>
      </c>
    </row>
    <row r="38" spans="2:4" x14ac:dyDescent="0.2">
      <c r="B38" s="6" t="s">
        <v>7700</v>
      </c>
      <c r="C38" t="s">
        <v>7702</v>
      </c>
      <c r="D38" s="4">
        <v>12</v>
      </c>
    </row>
    <row r="39" spans="2:4" x14ac:dyDescent="0.2">
      <c r="B39" s="6" t="s">
        <v>7700</v>
      </c>
      <c r="C39" t="s">
        <v>7703</v>
      </c>
      <c r="D39" s="4">
        <v>13</v>
      </c>
    </row>
    <row r="40" spans="2:4" x14ac:dyDescent="0.2">
      <c r="B40" s="6" t="s">
        <v>7700</v>
      </c>
      <c r="C40" t="s">
        <v>7704</v>
      </c>
      <c r="D40" s="4">
        <v>14</v>
      </c>
    </row>
    <row r="41" spans="2:4" x14ac:dyDescent="0.2">
      <c r="B41" s="6" t="s">
        <v>7700</v>
      </c>
      <c r="C41" t="s">
        <v>7706</v>
      </c>
      <c r="D41" s="4">
        <v>16</v>
      </c>
    </row>
    <row r="42" spans="2:4" x14ac:dyDescent="0.2">
      <c r="B42" s="6" t="s">
        <v>7700</v>
      </c>
      <c r="C42" t="s">
        <v>7707</v>
      </c>
      <c r="D42" s="4">
        <v>17</v>
      </c>
    </row>
    <row r="43" spans="2:4" x14ac:dyDescent="0.2">
      <c r="B43" s="6" t="s">
        <v>7700</v>
      </c>
      <c r="C43" t="s">
        <v>7708</v>
      </c>
      <c r="D43" s="4">
        <v>18</v>
      </c>
    </row>
    <row r="44" spans="2:4" x14ac:dyDescent="0.2">
      <c r="B44" s="6" t="s">
        <v>7700</v>
      </c>
      <c r="C44" t="s">
        <v>7709</v>
      </c>
      <c r="D44" s="4">
        <v>19</v>
      </c>
    </row>
    <row r="45" spans="2:4" x14ac:dyDescent="0.2">
      <c r="B45" s="6" t="s">
        <v>7700</v>
      </c>
      <c r="C45" t="s">
        <v>7710</v>
      </c>
      <c r="D45" s="4">
        <v>20</v>
      </c>
    </row>
    <row r="46" spans="2:4" x14ac:dyDescent="0.2">
      <c r="B46" s="6" t="s">
        <v>7700</v>
      </c>
      <c r="C46" t="s">
        <v>7711</v>
      </c>
      <c r="D46" s="4">
        <v>21</v>
      </c>
    </row>
    <row r="47" spans="2:4" x14ac:dyDescent="0.2">
      <c r="B47" s="6" t="s">
        <v>3970</v>
      </c>
      <c r="C47" t="s">
        <v>7715</v>
      </c>
      <c r="D47" s="4">
        <v>22</v>
      </c>
    </row>
    <row r="48" spans="2:4" x14ac:dyDescent="0.2">
      <c r="B48" s="6" t="s">
        <v>7690</v>
      </c>
      <c r="C48" t="s">
        <v>7716</v>
      </c>
      <c r="D48" s="4">
        <v>23</v>
      </c>
    </row>
    <row r="49" spans="2:4" x14ac:dyDescent="0.2">
      <c r="B49" s="6" t="s">
        <v>7690</v>
      </c>
      <c r="C49" t="s">
        <v>7717</v>
      </c>
      <c r="D49" s="4">
        <v>24</v>
      </c>
    </row>
    <row r="50" spans="2:4" x14ac:dyDescent="0.2">
      <c r="B50" s="6" t="s">
        <v>7690</v>
      </c>
      <c r="C50" t="s">
        <v>7718</v>
      </c>
      <c r="D50" s="4">
        <v>25</v>
      </c>
    </row>
    <row r="51" spans="2:4" x14ac:dyDescent="0.2">
      <c r="B51" s="6" t="s">
        <v>7690</v>
      </c>
      <c r="C51" t="s">
        <v>7719</v>
      </c>
      <c r="D51" s="4">
        <v>26</v>
      </c>
    </row>
    <row r="52" spans="2:4" x14ac:dyDescent="0.2">
      <c r="B52" s="6" t="s">
        <v>7690</v>
      </c>
      <c r="C52" t="s">
        <v>7720</v>
      </c>
      <c r="D52" s="4">
        <v>27</v>
      </c>
    </row>
    <row r="53" spans="2:4" x14ac:dyDescent="0.2">
      <c r="B53" s="6" t="s">
        <v>7700</v>
      </c>
      <c r="C53" t="s">
        <v>7721</v>
      </c>
      <c r="D53" s="4">
        <v>28</v>
      </c>
    </row>
    <row r="54" spans="2:4" x14ac:dyDescent="0.2">
      <c r="B54" s="6" t="s">
        <v>7700</v>
      </c>
      <c r="C54" t="s">
        <v>7722</v>
      </c>
      <c r="D54" s="4">
        <v>29</v>
      </c>
    </row>
    <row r="55" spans="2:4" x14ac:dyDescent="0.2">
      <c r="B55" s="6" t="s">
        <v>7700</v>
      </c>
      <c r="C55" t="s">
        <v>7723</v>
      </c>
      <c r="D55" s="4">
        <v>30</v>
      </c>
    </row>
    <row r="56" spans="2:4" x14ac:dyDescent="0.2">
      <c r="B56" s="6" t="s">
        <v>7700</v>
      </c>
      <c r="C56" t="s">
        <v>7724</v>
      </c>
      <c r="D56" s="4">
        <v>31</v>
      </c>
    </row>
    <row r="57" spans="2:4" x14ac:dyDescent="0.2">
      <c r="B57" s="6" t="s">
        <v>7700</v>
      </c>
      <c r="C57" t="s">
        <v>7725</v>
      </c>
      <c r="D57" s="4">
        <v>32</v>
      </c>
    </row>
    <row r="58" spans="2:4" x14ac:dyDescent="0.2">
      <c r="B58" s="6" t="s">
        <v>7700</v>
      </c>
      <c r="C58" t="s">
        <v>7726</v>
      </c>
      <c r="D58" s="4">
        <v>33</v>
      </c>
    </row>
    <row r="59" spans="2:4" x14ac:dyDescent="0.2">
      <c r="B59" s="6" t="s">
        <v>7700</v>
      </c>
      <c r="C59" t="s">
        <v>7727</v>
      </c>
      <c r="D59" s="4">
        <v>34</v>
      </c>
    </row>
    <row r="60" spans="2:4" x14ac:dyDescent="0.2">
      <c r="B60" s="6" t="s">
        <v>7700</v>
      </c>
      <c r="C60" t="s">
        <v>7728</v>
      </c>
      <c r="D60" s="4">
        <v>35</v>
      </c>
    </row>
    <row r="61" spans="2:4" x14ac:dyDescent="0.2">
      <c r="B61" s="6" t="s">
        <v>7700</v>
      </c>
      <c r="C61" t="s">
        <v>7729</v>
      </c>
      <c r="D61" s="4">
        <v>36</v>
      </c>
    </row>
    <row r="62" spans="2:4" x14ac:dyDescent="0.2">
      <c r="B62" s="6" t="s">
        <v>7700</v>
      </c>
      <c r="C62" t="s">
        <v>7730</v>
      </c>
      <c r="D62" s="4">
        <v>37</v>
      </c>
    </row>
    <row r="63" spans="2:4" x14ac:dyDescent="0.2">
      <c r="B63" s="6" t="s">
        <v>7700</v>
      </c>
      <c r="C63" t="s">
        <v>7731</v>
      </c>
      <c r="D63" s="4">
        <v>38</v>
      </c>
    </row>
    <row r="64" spans="2:4" ht="13.8" thickBot="1" x14ac:dyDescent="0.25">
      <c r="B64" s="7" t="s">
        <v>7690</v>
      </c>
      <c r="C64" s="9" t="s">
        <v>7732</v>
      </c>
      <c r="D64" s="5">
        <v>39</v>
      </c>
    </row>
  </sheetData>
  <sheetProtection algorithmName="SHA-512" hashValue="5dRcYJnaQCkYfxPDJacNVWSpUgF7U4sQELVu8Cg6y8RXpVhWdNvomkSpiuGEvScGRmuJBPkAowUWwGTTdYaecQ==" saltValue="8DWKqW89RVF4tA6kTTFSNw==" spinCount="100000" sheet="1" objects="1" scenarios="1"/>
  <phoneticPr fontId="28"/>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F90F45AB7A1F44BF9100FE71776BE2" ma:contentTypeVersion="17" ma:contentTypeDescription="新しいドキュメントを作成します。" ma:contentTypeScope="" ma:versionID="df978894c996b1adc3a3380b21283ee8">
  <xsd:schema xmlns:xsd="http://www.w3.org/2001/XMLSchema" xmlns:xs="http://www.w3.org/2001/XMLSchema" xmlns:p="http://schemas.microsoft.com/office/2006/metadata/properties" xmlns:ns2="935227f2-9e4c-49ad-a73c-d19a41ec1b47" xmlns:ns3="dde89435-9c06-4bd3-b71c-7d49ee4fff0c" targetNamespace="http://schemas.microsoft.com/office/2006/metadata/properties" ma:root="true" ma:fieldsID="2b82cc5777e5ff3e7bc02c48b0cd8d69" ns2:_="" ns3:_="">
    <xsd:import namespace="935227f2-9e4c-49ad-a73c-d19a41ec1b47"/>
    <xsd:import namespace="dde89435-9c06-4bd3-b71c-7d49ee4fff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element ref="ns2:MediaLengthInSeconds" minOccurs="0"/>
                <xsd:element ref="ns2:MediaServiceDateTaken"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27f2-9e4c-49ad-a73c-d19a41ec1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e89435-9c06-4bd3-b71c-7d49ee4fff0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227f2-9e4c-49ad-a73c-d19a41ec1b47">
      <Terms xmlns="http://schemas.microsoft.com/office/infopath/2007/PartnerControls"/>
    </lcf76f155ced4ddcb4097134ff3c332f>
    <_Flow_SignoffStatus xmlns="935227f2-9e4c-49ad-a73c-d19a41ec1b4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A5D06-EF5D-49B0-9D8F-868030B5B9FD}">
  <ds:schemaRefs>
    <ds:schemaRef ds:uri="http://schemas.microsoft.com/DataMashup"/>
  </ds:schemaRefs>
</ds:datastoreItem>
</file>

<file path=customXml/itemProps2.xml><?xml version="1.0" encoding="utf-8"?>
<ds:datastoreItem xmlns:ds="http://schemas.openxmlformats.org/officeDocument/2006/customXml" ds:itemID="{CBDDF0F8-DD2C-40DF-AAA2-8F456E0D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227f2-9e4c-49ad-a73c-d19a41ec1b47"/>
    <ds:schemaRef ds:uri="dde89435-9c06-4bd3-b71c-7d49ee4ff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31FCF9-2093-4DC6-9E02-BB87FCDAD422}">
  <ds:schemaRef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terms/"/>
    <ds:schemaRef ds:uri="dde89435-9c06-4bd3-b71c-7d49ee4fff0c"/>
    <ds:schemaRef ds:uri="http://schemas.openxmlformats.org/package/2006/metadata/core-properties"/>
    <ds:schemaRef ds:uri="935227f2-9e4c-49ad-a73c-d19a41ec1b47"/>
  </ds:schemaRefs>
</ds:datastoreItem>
</file>

<file path=customXml/itemProps4.xml><?xml version="1.0" encoding="utf-8"?>
<ds:datastoreItem xmlns:ds="http://schemas.openxmlformats.org/officeDocument/2006/customXml" ds:itemID="{D6A216B4-A675-468A-AF0C-61A457BAA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121</vt:i4>
      </vt:variant>
    </vt:vector>
  </HeadingPairs>
  <TitlesOfParts>
    <vt:vector size="129" baseType="lpstr">
      <vt:lpstr>実施計画様式</vt:lpstr>
      <vt:lpstr>―</vt:lpstr>
      <vt:lpstr>分岐管理シート</vt:lpstr>
      <vt:lpstr>【チェックリスト】 </vt:lpstr>
      <vt:lpstr>自治体コード</vt:lpstr>
      <vt:lpstr>朱色変色</vt:lpstr>
      <vt:lpstr>変更カウント</vt:lpstr>
      <vt:lpstr>参考資料1_対象分野リスト</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'【チェックリスト】 '!Print_Area</vt:lpstr>
      <vt:lpstr>実施計画様式!Print_Area</vt:lpstr>
      <vt:lpstr>分岐管理シート!Print_Area</vt:lpstr>
      <vt:lpstr>―!Print_Area</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事業終期_R6_翌債</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0x0101009CF90F45AB7A1F44BF9100FE71776BE2</vt:lpwstr>
  </property>
  <property fmtid="{D5CDD505-2E9C-101B-9397-08002B2CF9AE}" pid="3" name="MediaServiceImageTags">
    <vt:lpwstr/>
  </property>
</Properties>
</file>